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072" firstSheet="1" activeTab="1"/>
  </bookViews>
  <sheets>
    <sheet name="Графік ОП дфн ФМБ G13 ХТ" sheetId="2" r:id="rId1"/>
    <sheet name=" НП дфн ФМБ G13 ХТ" sheetId="6" r:id="rId2"/>
    <sheet name="Графік ОП зфн ФМБ G13 ХТ" sheetId="4" r:id="rId3"/>
    <sheet name="НП зфн (2)" sheetId="7" r:id="rId4"/>
  </sheets>
  <definedNames>
    <definedName name="_xlnm.Print_Area" localSheetId="1">' НП дфн ФМБ G13 ХТ'!$A$1:$Y$99</definedName>
    <definedName name="_xlnm.Print_Area" localSheetId="0">'Графік ОП дфн ФМБ G13 ХТ'!$A$1:$BI$41</definedName>
    <definedName name="_xlnm.Print_Area" localSheetId="2">'Графік ОП зфн ФМБ G13 ХТ'!$A$1:$BJ$41</definedName>
    <definedName name="_xlnm.Print_Area" localSheetId="3">'НП зфн (2)'!$A$1:$T$82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1" i="6" l="1"/>
  <c r="O60" i="6"/>
  <c r="O58" i="6"/>
  <c r="O59" i="6"/>
  <c r="Y48" i="6"/>
  <c r="Y54" i="6" s="1"/>
  <c r="W48" i="6"/>
  <c r="W54" i="6" s="1"/>
  <c r="U48" i="6"/>
  <c r="S48" i="6"/>
  <c r="S54" i="6" s="1"/>
  <c r="Q48" i="6"/>
  <c r="Q54" i="6" s="1"/>
  <c r="U54" i="6"/>
  <c r="O27" i="7" l="1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26" i="7"/>
  <c r="AD53" i="6"/>
  <c r="AE53" i="6"/>
  <c r="AF53" i="6"/>
  <c r="AG53" i="6"/>
  <c r="AC53" i="6"/>
  <c r="X39" i="7" l="1"/>
  <c r="J39" i="7"/>
  <c r="W39" i="7" s="1"/>
  <c r="H39" i="7"/>
  <c r="U39" i="7" s="1"/>
  <c r="V39" i="7" s="1"/>
  <c r="U61" i="7"/>
  <c r="U60" i="7"/>
  <c r="U59" i="7"/>
  <c r="U58" i="7"/>
  <c r="AD54" i="7"/>
  <c r="AC54" i="7"/>
  <c r="AB54" i="7"/>
  <c r="AA54" i="7"/>
  <c r="Z54" i="7"/>
  <c r="T54" i="7"/>
  <c r="S54" i="7"/>
  <c r="R54" i="7"/>
  <c r="Q54" i="7"/>
  <c r="P54" i="7"/>
  <c r="N54" i="7"/>
  <c r="M54" i="7"/>
  <c r="L54" i="7"/>
  <c r="K54" i="7"/>
  <c r="I54" i="7"/>
  <c r="G54" i="7"/>
  <c r="F54" i="7"/>
  <c r="E54" i="7"/>
  <c r="C54" i="7"/>
  <c r="X53" i="7"/>
  <c r="W53" i="7"/>
  <c r="H53" i="7"/>
  <c r="O53" i="7" s="1"/>
  <c r="X52" i="7"/>
  <c r="H52" i="7"/>
  <c r="U52" i="7" s="1"/>
  <c r="V52" i="7" s="1"/>
  <c r="X51" i="7"/>
  <c r="W51" i="7"/>
  <c r="H51" i="7"/>
  <c r="U51" i="7" s="1"/>
  <c r="V51" i="7" s="1"/>
  <c r="F49" i="7"/>
  <c r="E49" i="7"/>
  <c r="D49" i="7"/>
  <c r="C49" i="7"/>
  <c r="T48" i="7"/>
  <c r="S48" i="7"/>
  <c r="R48" i="7"/>
  <c r="Q48" i="7"/>
  <c r="P48" i="7"/>
  <c r="N48" i="7"/>
  <c r="N49" i="7" s="1"/>
  <c r="N57" i="7" s="1"/>
  <c r="M48" i="7"/>
  <c r="L48" i="7"/>
  <c r="K48" i="7"/>
  <c r="I48" i="7"/>
  <c r="I49" i="7" s="1"/>
  <c r="G48" i="7"/>
  <c r="H47" i="7"/>
  <c r="O47" i="7" s="1"/>
  <c r="H46" i="7"/>
  <c r="U46" i="7" s="1"/>
  <c r="H45" i="7"/>
  <c r="U45" i="7" s="1"/>
  <c r="H44" i="7"/>
  <c r="H43" i="7"/>
  <c r="X42" i="7"/>
  <c r="J42" i="7"/>
  <c r="W42" i="7" s="1"/>
  <c r="H42" i="7"/>
  <c r="U42" i="7" s="1"/>
  <c r="V42" i="7" s="1"/>
  <c r="X41" i="7"/>
  <c r="J41" i="7"/>
  <c r="W41" i="7" s="1"/>
  <c r="H41" i="7"/>
  <c r="U41" i="7" s="1"/>
  <c r="V41" i="7" s="1"/>
  <c r="X40" i="7"/>
  <c r="J40" i="7"/>
  <c r="W40" i="7" s="1"/>
  <c r="H40" i="7"/>
  <c r="U40" i="7" s="1"/>
  <c r="V40" i="7" s="1"/>
  <c r="X38" i="7"/>
  <c r="J38" i="7"/>
  <c r="W38" i="7" s="1"/>
  <c r="H38" i="7"/>
  <c r="U38" i="7" s="1"/>
  <c r="V38" i="7" s="1"/>
  <c r="X37" i="7"/>
  <c r="J37" i="7"/>
  <c r="W37" i="7" s="1"/>
  <c r="H37" i="7"/>
  <c r="U37" i="7" s="1"/>
  <c r="V37" i="7" s="1"/>
  <c r="X36" i="7"/>
  <c r="J36" i="7"/>
  <c r="W36" i="7" s="1"/>
  <c r="H36" i="7"/>
  <c r="U36" i="7" s="1"/>
  <c r="V36" i="7" s="1"/>
  <c r="X35" i="7"/>
  <c r="J35" i="7"/>
  <c r="W35" i="7" s="1"/>
  <c r="H35" i="7"/>
  <c r="X34" i="7"/>
  <c r="J34" i="7"/>
  <c r="W34" i="7" s="1"/>
  <c r="H34" i="7"/>
  <c r="U34" i="7" s="1"/>
  <c r="V34" i="7" s="1"/>
  <c r="X33" i="7"/>
  <c r="J33" i="7"/>
  <c r="W33" i="7" s="1"/>
  <c r="H33" i="7"/>
  <c r="U33" i="7" s="1"/>
  <c r="V33" i="7" s="1"/>
  <c r="X32" i="7"/>
  <c r="J32" i="7"/>
  <c r="W32" i="7" s="1"/>
  <c r="H32" i="7"/>
  <c r="X31" i="7"/>
  <c r="J31" i="7"/>
  <c r="W31" i="7" s="1"/>
  <c r="H31" i="7"/>
  <c r="U31" i="7" s="1"/>
  <c r="V31" i="7" s="1"/>
  <c r="X30" i="7"/>
  <c r="J30" i="7"/>
  <c r="W30" i="7" s="1"/>
  <c r="H30" i="7"/>
  <c r="U30" i="7" s="1"/>
  <c r="V30" i="7" s="1"/>
  <c r="X29" i="7"/>
  <c r="J29" i="7"/>
  <c r="W29" i="7" s="1"/>
  <c r="H29" i="7"/>
  <c r="U29" i="7" s="1"/>
  <c r="V29" i="7" s="1"/>
  <c r="X28" i="7"/>
  <c r="J28" i="7"/>
  <c r="W28" i="7" s="1"/>
  <c r="H28" i="7"/>
  <c r="X27" i="7"/>
  <c r="J27" i="7"/>
  <c r="W27" i="7" s="1"/>
  <c r="H27" i="7"/>
  <c r="X26" i="7"/>
  <c r="J26" i="7"/>
  <c r="W26" i="7" s="1"/>
  <c r="H26" i="7"/>
  <c r="T23" i="7"/>
  <c r="S23" i="7"/>
  <c r="R23" i="7"/>
  <c r="Q23" i="7"/>
  <c r="P23" i="7"/>
  <c r="N23" i="7"/>
  <c r="M23" i="7"/>
  <c r="L23" i="7"/>
  <c r="K23" i="7"/>
  <c r="G23" i="7"/>
  <c r="X22" i="7"/>
  <c r="J22" i="7"/>
  <c r="W22" i="7" s="1"/>
  <c r="H22" i="7"/>
  <c r="U22" i="7" s="1"/>
  <c r="V22" i="7" s="1"/>
  <c r="X14" i="7"/>
  <c r="J14" i="7"/>
  <c r="W14" i="7" s="1"/>
  <c r="H14" i="7"/>
  <c r="U14" i="7" s="1"/>
  <c r="V14" i="7" s="1"/>
  <c r="X20" i="7"/>
  <c r="J20" i="7"/>
  <c r="W20" i="7" s="1"/>
  <c r="H20" i="7"/>
  <c r="U20" i="7" s="1"/>
  <c r="V20" i="7" s="1"/>
  <c r="X19" i="7"/>
  <c r="J19" i="7"/>
  <c r="W19" i="7" s="1"/>
  <c r="H19" i="7"/>
  <c r="X18" i="7"/>
  <c r="J18" i="7"/>
  <c r="W18" i="7" s="1"/>
  <c r="H18" i="7"/>
  <c r="O18" i="7" s="1"/>
  <c r="X17" i="7"/>
  <c r="J17" i="7"/>
  <c r="W17" i="7" s="1"/>
  <c r="H17" i="7"/>
  <c r="U17" i="7" s="1"/>
  <c r="V17" i="7" s="1"/>
  <c r="X16" i="7"/>
  <c r="J16" i="7"/>
  <c r="W16" i="7" s="1"/>
  <c r="H16" i="7"/>
  <c r="O16" i="7" s="1"/>
  <c r="X15" i="7"/>
  <c r="J15" i="7"/>
  <c r="W15" i="7" s="1"/>
  <c r="H15" i="7"/>
  <c r="U15" i="7" s="1"/>
  <c r="V15" i="7" s="1"/>
  <c r="X13" i="7"/>
  <c r="J13" i="7"/>
  <c r="W13" i="7" s="1"/>
  <c r="H13" i="7"/>
  <c r="U13" i="7" s="1"/>
  <c r="V13" i="7" s="1"/>
  <c r="X21" i="7"/>
  <c r="J21" i="7"/>
  <c r="W21" i="7" s="1"/>
  <c r="H21" i="7"/>
  <c r="U21" i="7" s="1"/>
  <c r="V21" i="7" s="1"/>
  <c r="X12" i="7"/>
  <c r="J12" i="7"/>
  <c r="W12" i="7" s="1"/>
  <c r="H12" i="7"/>
  <c r="X11" i="7"/>
  <c r="J11" i="7"/>
  <c r="H11" i="7"/>
  <c r="T8" i="7"/>
  <c r="S8" i="7"/>
  <c r="B8" i="7"/>
  <c r="C8" i="7" s="1"/>
  <c r="D8" i="7" s="1"/>
  <c r="E8" i="7" s="1"/>
  <c r="F8" i="7" s="1"/>
  <c r="G8" i="7" s="1"/>
  <c r="F54" i="6"/>
  <c r="E54" i="6"/>
  <c r="D54" i="6"/>
  <c r="C54" i="6"/>
  <c r="AH53" i="6"/>
  <c r="X53" i="6"/>
  <c r="V53" i="6"/>
  <c r="T53" i="6"/>
  <c r="R53" i="6"/>
  <c r="P53" i="6"/>
  <c r="I53" i="6"/>
  <c r="G53" i="6"/>
  <c r="H52" i="6"/>
  <c r="AA52" i="6" s="1"/>
  <c r="AB52" i="6" s="1"/>
  <c r="H51" i="6"/>
  <c r="AA51" i="6" s="1"/>
  <c r="AB51" i="6" s="1"/>
  <c r="H50" i="6"/>
  <c r="AA50" i="6" s="1"/>
  <c r="AB50" i="6" s="1"/>
  <c r="F48" i="6"/>
  <c r="E48" i="6"/>
  <c r="D48" i="6"/>
  <c r="C48" i="6"/>
  <c r="X47" i="6"/>
  <c r="V47" i="6"/>
  <c r="T47" i="6"/>
  <c r="R47" i="6"/>
  <c r="P47" i="6"/>
  <c r="N47" i="6"/>
  <c r="M47" i="6"/>
  <c r="K47" i="6"/>
  <c r="J47" i="6"/>
  <c r="G47" i="6"/>
  <c r="H46" i="6"/>
  <c r="O46" i="6" s="1"/>
  <c r="I45" i="6"/>
  <c r="H45" i="6"/>
  <c r="O45" i="6" s="1"/>
  <c r="I44" i="6"/>
  <c r="H44" i="6"/>
  <c r="O44" i="6" s="1"/>
  <c r="I43" i="6"/>
  <c r="H43" i="6"/>
  <c r="O43" i="6" s="1"/>
  <c r="AB42" i="6"/>
  <c r="I42" i="6"/>
  <c r="H42" i="6"/>
  <c r="I41" i="6"/>
  <c r="H41" i="6"/>
  <c r="O41" i="6" s="1"/>
  <c r="I40" i="6"/>
  <c r="H40" i="6"/>
  <c r="O40" i="6" s="1"/>
  <c r="I39" i="6"/>
  <c r="H39" i="6"/>
  <c r="O39" i="6" s="1"/>
  <c r="I38" i="6"/>
  <c r="H38" i="6"/>
  <c r="O38" i="6" s="1"/>
  <c r="I37" i="6"/>
  <c r="H37" i="6"/>
  <c r="O37" i="6" s="1"/>
  <c r="I36" i="6"/>
  <c r="H36" i="6"/>
  <c r="O36" i="6" s="1"/>
  <c r="I35" i="6"/>
  <c r="H35" i="6"/>
  <c r="O35" i="6" s="1"/>
  <c r="I34" i="6"/>
  <c r="H34" i="6"/>
  <c r="I33" i="6"/>
  <c r="H33" i="6"/>
  <c r="O33" i="6" s="1"/>
  <c r="I32" i="6"/>
  <c r="H32" i="6"/>
  <c r="I31" i="6"/>
  <c r="H31" i="6"/>
  <c r="O31" i="6" s="1"/>
  <c r="I30" i="6"/>
  <c r="H30" i="6"/>
  <c r="O30" i="6" s="1"/>
  <c r="I29" i="6"/>
  <c r="H29" i="6"/>
  <c r="O29" i="6" s="1"/>
  <c r="I28" i="6"/>
  <c r="H28" i="6"/>
  <c r="O28" i="6" s="1"/>
  <c r="I27" i="6"/>
  <c r="H27" i="6"/>
  <c r="O27" i="6" s="1"/>
  <c r="I26" i="6"/>
  <c r="H26" i="6"/>
  <c r="I25" i="6"/>
  <c r="H25" i="6"/>
  <c r="O25" i="6" s="1"/>
  <c r="X23" i="6"/>
  <c r="V23" i="6"/>
  <c r="T23" i="6"/>
  <c r="R23" i="6"/>
  <c r="R48" i="6" s="1"/>
  <c r="R54" i="6" s="1"/>
  <c r="R55" i="6" s="1"/>
  <c r="P23" i="6"/>
  <c r="P48" i="6" s="1"/>
  <c r="P54" i="6" s="1"/>
  <c r="P55" i="6" s="1"/>
  <c r="N23" i="6"/>
  <c r="N54" i="6" s="1"/>
  <c r="M23" i="6"/>
  <c r="K23" i="6"/>
  <c r="J23" i="6"/>
  <c r="G23" i="6"/>
  <c r="I22" i="6"/>
  <c r="H22" i="6"/>
  <c r="O22" i="6" s="1"/>
  <c r="I21" i="6"/>
  <c r="H21" i="6"/>
  <c r="I20" i="6"/>
  <c r="H20" i="6"/>
  <c r="O20" i="6" s="1"/>
  <c r="I19" i="6"/>
  <c r="H19" i="6"/>
  <c r="O19" i="6" s="1"/>
  <c r="I18" i="6"/>
  <c r="H18" i="6"/>
  <c r="O18" i="6" s="1"/>
  <c r="I17" i="6"/>
  <c r="H17" i="6"/>
  <c r="O17" i="6" s="1"/>
  <c r="I16" i="6"/>
  <c r="H16" i="6"/>
  <c r="O16" i="6" s="1"/>
  <c r="I15" i="6"/>
  <c r="H15" i="6"/>
  <c r="O15" i="6" s="1"/>
  <c r="I14" i="6"/>
  <c r="H14" i="6"/>
  <c r="I13" i="6"/>
  <c r="H13" i="6"/>
  <c r="I12" i="6"/>
  <c r="H12" i="6"/>
  <c r="O12" i="6" s="1"/>
  <c r="I11" i="6"/>
  <c r="H11" i="6"/>
  <c r="O11" i="6" s="1"/>
  <c r="B8" i="6"/>
  <c r="C8" i="6" s="1"/>
  <c r="D8" i="6" s="1"/>
  <c r="E8" i="6" s="1"/>
  <c r="F8" i="6" s="1"/>
  <c r="G8" i="6" s="1"/>
  <c r="H8" i="6" s="1"/>
  <c r="I8" i="6" s="1"/>
  <c r="J8" i="6" s="1"/>
  <c r="K8" i="6" s="1"/>
  <c r="L8" i="6" s="1"/>
  <c r="M8" i="6" s="1"/>
  <c r="T48" i="6" l="1"/>
  <c r="T54" i="6" s="1"/>
  <c r="T55" i="6" s="1"/>
  <c r="O13" i="6"/>
  <c r="O21" i="6"/>
  <c r="O26" i="6"/>
  <c r="O34" i="6"/>
  <c r="O42" i="6"/>
  <c r="AA35" i="6"/>
  <c r="AB35" i="6" s="1"/>
  <c r="AA38" i="6"/>
  <c r="AB38" i="6" s="1"/>
  <c r="AA13" i="6"/>
  <c r="AB13" i="6" s="1"/>
  <c r="G48" i="6"/>
  <c r="V48" i="6"/>
  <c r="V54" i="6" s="1"/>
  <c r="V55" i="6" s="1"/>
  <c r="X48" i="6"/>
  <c r="X54" i="6" s="1"/>
  <c r="X55" i="6" s="1"/>
  <c r="AA17" i="6"/>
  <c r="AB17" i="6" s="1"/>
  <c r="AA30" i="6"/>
  <c r="AB30" i="6" s="1"/>
  <c r="AA37" i="6"/>
  <c r="AB37" i="6" s="1"/>
  <c r="AA18" i="6"/>
  <c r="AB18" i="6" s="1"/>
  <c r="AA31" i="6"/>
  <c r="AB31" i="6" s="1"/>
  <c r="AA11" i="6"/>
  <c r="AB11" i="6" s="1"/>
  <c r="AA19" i="6"/>
  <c r="AB19" i="6" s="1"/>
  <c r="O32" i="6"/>
  <c r="O50" i="6"/>
  <c r="AA12" i="6"/>
  <c r="AB12" i="6" s="1"/>
  <c r="AA39" i="6"/>
  <c r="AB39" i="6" s="1"/>
  <c r="AA20" i="6"/>
  <c r="AB20" i="6" s="1"/>
  <c r="AA25" i="6"/>
  <c r="AB25" i="6" s="1"/>
  <c r="AA33" i="6"/>
  <c r="AB33" i="6" s="1"/>
  <c r="AA40" i="6"/>
  <c r="AB40" i="6" s="1"/>
  <c r="AA21" i="6"/>
  <c r="AB21" i="6" s="1"/>
  <c r="AA26" i="6"/>
  <c r="AB26" i="6" s="1"/>
  <c r="AA34" i="6"/>
  <c r="AB34" i="6" s="1"/>
  <c r="AA41" i="6"/>
  <c r="AB41" i="6" s="1"/>
  <c r="AA14" i="6"/>
  <c r="AB14" i="6" s="1"/>
  <c r="AA22" i="6"/>
  <c r="AB22" i="6" s="1"/>
  <c r="AA27" i="6"/>
  <c r="AB27" i="6" s="1"/>
  <c r="AA42" i="6"/>
  <c r="AA15" i="6"/>
  <c r="AB15" i="6" s="1"/>
  <c r="AA28" i="6"/>
  <c r="AB28" i="6" s="1"/>
  <c r="AA16" i="6"/>
  <c r="AB16" i="6" s="1"/>
  <c r="AA29" i="6"/>
  <c r="AB29" i="6" s="1"/>
  <c r="AA36" i="6"/>
  <c r="AB36" i="6" s="1"/>
  <c r="G54" i="6"/>
  <c r="J54" i="6"/>
  <c r="K54" i="6"/>
  <c r="M54" i="6"/>
  <c r="K49" i="7"/>
  <c r="L49" i="7"/>
  <c r="O19" i="7"/>
  <c r="M49" i="7"/>
  <c r="O12" i="7"/>
  <c r="G49" i="7"/>
  <c r="G57" i="7" s="1"/>
  <c r="J54" i="7"/>
  <c r="O14" i="6"/>
  <c r="O23" i="6" s="1"/>
  <c r="O44" i="7"/>
  <c r="F57" i="7"/>
  <c r="C57" i="7"/>
  <c r="D57" i="7"/>
  <c r="E57" i="7"/>
  <c r="O15" i="7"/>
  <c r="R49" i="7"/>
  <c r="R57" i="7" s="1"/>
  <c r="S49" i="7"/>
  <c r="S57" i="7" s="1"/>
  <c r="T49" i="7"/>
  <c r="T57" i="7" s="1"/>
  <c r="H23" i="7"/>
  <c r="J23" i="7"/>
  <c r="O45" i="7"/>
  <c r="U32" i="7"/>
  <c r="V32" i="7" s="1"/>
  <c r="I57" i="7"/>
  <c r="P49" i="7"/>
  <c r="P57" i="7" s="1"/>
  <c r="Q49" i="7"/>
  <c r="Q57" i="7" s="1"/>
  <c r="H48" i="7"/>
  <c r="I8" i="7"/>
  <c r="H8" i="7"/>
  <c r="J8" i="7" s="1"/>
  <c r="K8" i="7" s="1"/>
  <c r="L8" i="7" s="1"/>
  <c r="M8" i="7" s="1"/>
  <c r="N8" i="7" s="1"/>
  <c r="U28" i="7"/>
  <c r="V28" i="7" s="1"/>
  <c r="U35" i="7"/>
  <c r="V35" i="7" s="1"/>
  <c r="H54" i="7"/>
  <c r="U43" i="7"/>
  <c r="V43" i="7" s="1"/>
  <c r="W52" i="7"/>
  <c r="U16" i="7"/>
  <c r="V16" i="7" s="1"/>
  <c r="U47" i="7"/>
  <c r="O13" i="7"/>
  <c r="J48" i="7"/>
  <c r="U53" i="7"/>
  <c r="V53" i="7" s="1"/>
  <c r="U19" i="7"/>
  <c r="V19" i="7" s="1"/>
  <c r="U27" i="7"/>
  <c r="V27" i="7" s="1"/>
  <c r="U44" i="7"/>
  <c r="O51" i="7"/>
  <c r="O21" i="7"/>
  <c r="O46" i="7"/>
  <c r="O52" i="7"/>
  <c r="U18" i="7"/>
  <c r="V18" i="7" s="1"/>
  <c r="U26" i="7"/>
  <c r="V26" i="7" s="1"/>
  <c r="W11" i="7"/>
  <c r="O14" i="7"/>
  <c r="U12" i="7"/>
  <c r="V12" i="7" s="1"/>
  <c r="O17" i="7"/>
  <c r="O22" i="7"/>
  <c r="O20" i="7"/>
  <c r="O11" i="7"/>
  <c r="U11" i="7"/>
  <c r="V11" i="7" s="1"/>
  <c r="I23" i="6"/>
  <c r="AA32" i="6"/>
  <c r="AB32" i="6" s="1"/>
  <c r="H47" i="6"/>
  <c r="H23" i="6"/>
  <c r="I47" i="6"/>
  <c r="I54" i="6" s="1"/>
  <c r="J48" i="6"/>
  <c r="K48" i="6"/>
  <c r="M48" i="6"/>
  <c r="N48" i="6"/>
  <c r="O52" i="6"/>
  <c r="H53" i="6"/>
  <c r="O51" i="6"/>
  <c r="O47" i="6" l="1"/>
  <c r="O48" i="6" s="1"/>
  <c r="O53" i="6"/>
  <c r="H49" i="7"/>
  <c r="J49" i="7"/>
  <c r="J57" i="7" s="1"/>
  <c r="U57" i="7"/>
  <c r="O48" i="7"/>
  <c r="O54" i="7"/>
  <c r="O23" i="7"/>
  <c r="O49" i="7" s="1"/>
  <c r="O57" i="7" s="1"/>
  <c r="H57" i="7"/>
  <c r="H48" i="6"/>
  <c r="H54" i="6"/>
  <c r="I48" i="6"/>
  <c r="O54" i="6" l="1"/>
  <c r="H55" i="7"/>
  <c r="BJ29" i="4" l="1"/>
  <c r="BJ30" i="4"/>
  <c r="BJ28" i="4"/>
  <c r="BH31" i="4"/>
  <c r="BG31" i="4"/>
  <c r="BF31" i="4"/>
  <c r="BE31" i="4"/>
  <c r="BD31" i="4"/>
  <c r="BC31" i="4"/>
  <c r="BI31" i="4"/>
  <c r="BH31" i="2" l="1"/>
  <c r="BG31" i="2"/>
  <c r="BF31" i="2"/>
  <c r="BE31" i="2"/>
  <c r="BD31" i="2"/>
  <c r="BC31" i="2"/>
  <c r="BI30" i="2"/>
  <c r="BI29" i="2"/>
  <c r="BI28" i="2"/>
  <c r="BI31" i="2" l="1"/>
</calcChain>
</file>

<file path=xl/sharedStrings.xml><?xml version="1.0" encoding="utf-8"?>
<sst xmlns="http://schemas.openxmlformats.org/spreadsheetml/2006/main" count="736" uniqueCount="316">
  <si>
    <t>V. ПЛАН ОСВІТНЬОГО ПРОЦЕСУ</t>
  </si>
  <si>
    <t>Код освітньої компоненти</t>
  </si>
  <si>
    <t>Розподіл за семестрами</t>
  </si>
  <si>
    <t>Кількість кредитів ЄКТС</t>
  </si>
  <si>
    <t>Кількість годин</t>
  </si>
  <si>
    <t>екзамени</t>
  </si>
  <si>
    <t>заліки</t>
  </si>
  <si>
    <t>курсові</t>
  </si>
  <si>
    <t>загальний обсяг</t>
  </si>
  <si>
    <t>аудиторних</t>
  </si>
  <si>
    <r>
      <t xml:space="preserve">підготовка до екзамену </t>
    </r>
    <r>
      <rPr>
        <b/>
        <sz val="8"/>
        <rFont val="Times New Roman"/>
        <family val="1"/>
        <charset val="204"/>
      </rPr>
      <t>(1 кредит ЄКТС із годин на с.р.)</t>
    </r>
  </si>
  <si>
    <t>самостійна робота</t>
  </si>
  <si>
    <t>I курс</t>
  </si>
  <si>
    <t>ІІ курс</t>
  </si>
  <si>
    <t>ІІІ курс</t>
  </si>
  <si>
    <t>проєкти</t>
  </si>
  <si>
    <t>роботи</t>
  </si>
  <si>
    <t>всього</t>
  </si>
  <si>
    <t>у тому числі:</t>
  </si>
  <si>
    <t>лекції</t>
  </si>
  <si>
    <t>лабораторні</t>
  </si>
  <si>
    <t>практичні</t>
  </si>
  <si>
    <t>І. ЦИКЛ ЗАГАЛЬНОЇ ПІДГОТОВКИ</t>
  </si>
  <si>
    <t>1 сем</t>
  </si>
  <si>
    <t>2 сем</t>
  </si>
  <si>
    <t>3 сем</t>
  </si>
  <si>
    <t>4 сем</t>
  </si>
  <si>
    <t>5 сем</t>
  </si>
  <si>
    <t>ОК 1.1</t>
  </si>
  <si>
    <t>ОК 1.2</t>
  </si>
  <si>
    <t>Українська мова (за професійним спрямуванням)</t>
  </si>
  <si>
    <t>ОК 1.3</t>
  </si>
  <si>
    <t>Інформаційні технології</t>
  </si>
  <si>
    <t>ОК 1.4</t>
  </si>
  <si>
    <t>Фізична культура (Фізичне виховання. Основи здорового способу життя. Психологія стресу і стресостійкості особистості)</t>
  </si>
  <si>
    <t>ОК 1.5</t>
  </si>
  <si>
    <t>Україна в контексті світового розвитку</t>
  </si>
  <si>
    <t>ОК 1.6</t>
  </si>
  <si>
    <t>Інклюзивне суспільство</t>
  </si>
  <si>
    <t>ОК 1.7</t>
  </si>
  <si>
    <t>Екологія та екологічна етика</t>
  </si>
  <si>
    <t>ОК 1.8</t>
  </si>
  <si>
    <t>ОК 1.9</t>
  </si>
  <si>
    <t>Іноземна мова (за професійним спрямуванням)</t>
  </si>
  <si>
    <t>ОК 1.10</t>
  </si>
  <si>
    <t>ОК 1.11</t>
  </si>
  <si>
    <t>Права людини та верховенство права в сучасних реаліях</t>
  </si>
  <si>
    <t>ІІ. ЦИКЛ ПРОФЕСІЙНОЇ ПІДГОТОВКИ</t>
  </si>
  <si>
    <t>ОК 2.1</t>
  </si>
  <si>
    <t>Вступ до спеціальності "Харчові технології"</t>
  </si>
  <si>
    <t>ОК 2.2</t>
  </si>
  <si>
    <t>ОК 2.3</t>
  </si>
  <si>
    <t>Основи стандартизації, метрології та сертифікації харчових виробництв</t>
  </si>
  <si>
    <t>ОК 2.4</t>
  </si>
  <si>
    <t>ОК 2.5</t>
  </si>
  <si>
    <t>Товарознавство продовольчих товарів (з овновами експертизи якості)</t>
  </si>
  <si>
    <t>ОК 2.6</t>
  </si>
  <si>
    <t>Технічна мікробіологія та біохімія харчових продуктів</t>
  </si>
  <si>
    <t>ОК 2.7</t>
  </si>
  <si>
    <t>Харчова хімія</t>
  </si>
  <si>
    <t>ОК 2.8</t>
  </si>
  <si>
    <t>ОК 2.9</t>
  </si>
  <si>
    <t>ОК 2.10</t>
  </si>
  <si>
    <t>ОК 2.11</t>
  </si>
  <si>
    <t>ОК 2.12</t>
  </si>
  <si>
    <t>Організація виробництва</t>
  </si>
  <si>
    <t>ОК 2.13</t>
  </si>
  <si>
    <t>Технологічне обладнання та основи автоматизації в галузі</t>
  </si>
  <si>
    <t>ОК 2.14</t>
  </si>
  <si>
    <t>Технологія виробництва харчової продукції</t>
  </si>
  <si>
    <t>3, 4</t>
  </si>
  <si>
    <t>ОК 2.15</t>
  </si>
  <si>
    <t>ПР 1</t>
  </si>
  <si>
    <t>Навчальна (ознайомча) практика</t>
  </si>
  <si>
    <t>ПР 2</t>
  </si>
  <si>
    <t>Навчальна практика</t>
  </si>
  <si>
    <t>ПР 3</t>
  </si>
  <si>
    <t>Комплексний кваліфікаційний іспит</t>
  </si>
  <si>
    <t>Частка вибіркових компонент у загальному обсязі освітньої програми, %</t>
  </si>
  <si>
    <t xml:space="preserve">ЗАГАЛЬНА КІЛЬКІСТЬ ГОДИН </t>
  </si>
  <si>
    <t>Кількість екзаменів</t>
  </si>
  <si>
    <t>Кількість заліків</t>
  </si>
  <si>
    <t>Кількість курсових проєктів</t>
  </si>
  <si>
    <t>Кількість курсових робіт</t>
  </si>
  <si>
    <t>VI. ПЕРЕЛІК НЕОБХІДНИХ КАБІНЕТІВ, ЛАБОРАТОРІЙ, МАЙСТЕРЕНЬ</t>
  </si>
  <si>
    <t>№</t>
  </si>
  <si>
    <t>Кабінети</t>
  </si>
  <si>
    <t>Лабораторії</t>
  </si>
  <si>
    <t>Майстерні</t>
  </si>
  <si>
    <t>2*05</t>
  </si>
  <si>
    <t>Технологій харчування</t>
  </si>
  <si>
    <t>Лабораторіїя технологій  харчування</t>
  </si>
  <si>
    <t>Згідно договорів про проходження навчальної практики</t>
  </si>
  <si>
    <t>Організації та техніки обслуговування в закладах ресторанного господарства</t>
  </si>
  <si>
    <t>Лабораторія організації обслуговування в закладах ресторанного господарства</t>
  </si>
  <si>
    <t>Охорони праці та безпеки життєдіяльності</t>
  </si>
  <si>
    <t>3*07</t>
  </si>
  <si>
    <t>Навчально-наукова лабораторія мікробіології, імунології та біотехнологій</t>
  </si>
  <si>
    <t>Комп'ютерний клас</t>
  </si>
  <si>
    <t>2*01</t>
  </si>
  <si>
    <t>Лабораторія загальної та аналітичної хімії</t>
  </si>
  <si>
    <t>№*0_201</t>
  </si>
  <si>
    <t>Зал для занять з лікувальної фізкультури</t>
  </si>
  <si>
    <t>2*02</t>
  </si>
  <si>
    <t>Лабораторія фізичної та органічної хімії</t>
  </si>
  <si>
    <t>ПОГОДЖЕНО</t>
  </si>
  <si>
    <t>Голова Науково-методичного об'єднання</t>
  </si>
  <si>
    <t>В.о. проректора з освітньої діяльності</t>
  </si>
  <si>
    <t>____________ Світлана СМОЛЯНОВА</t>
  </si>
  <si>
    <t>з харчових технологій та готельно-ресторанної справи</t>
  </si>
  <si>
    <t>"17" березня 2026 р.</t>
  </si>
  <si>
    <t>___________ Світлана НЕСТЕРЕНКО</t>
  </si>
  <si>
    <t>______________ Антоніна РАТУШЕНКО</t>
  </si>
  <si>
    <t>"23" квітня 2026 р.</t>
  </si>
  <si>
    <t>"16" квітня 2026 р.</t>
  </si>
  <si>
    <t>Голова циклової комісії харчових технологій</t>
  </si>
  <si>
    <t>____________ Оксана ОЛІФЕРЧУК</t>
  </si>
  <si>
    <t>"10" березня 2026 р.</t>
  </si>
  <si>
    <t>Заклад вищої освіти</t>
  </si>
  <si>
    <t>Відкритий міжнародний університет розвитку людини "Україна"</t>
  </si>
  <si>
    <t>ЗАТВЕРДЖУЮ:</t>
  </si>
  <si>
    <t>Фаховий коледж "Освіта"</t>
  </si>
  <si>
    <t>ЗАТВЕРДЖЕНО:</t>
  </si>
  <si>
    <t>Президент Відкритого</t>
  </si>
  <si>
    <t>Циклова комісія харчових технологій</t>
  </si>
  <si>
    <t>рішенням Вченої ради</t>
  </si>
  <si>
    <t>міжнародного університету</t>
  </si>
  <si>
    <t>Відкритого міжнародного університету</t>
  </si>
  <si>
    <t>розвитку людини "Україна"</t>
  </si>
  <si>
    <t>Н А В Ч А Л Ь Н И Й    П Л А Н</t>
  </si>
  <si>
    <t>_________________ Петро ТАЛАНЧУК</t>
  </si>
  <si>
    <r>
      <rPr>
        <sz val="12"/>
        <rFont val="Times New Roman"/>
        <family val="1"/>
        <charset val="204"/>
      </rPr>
      <t>підготовки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 xml:space="preserve">фахового молодшого бакалавра </t>
    </r>
  </si>
  <si>
    <t>протокол № 2</t>
  </si>
  <si>
    <t>"30" квітня  2026  року</t>
  </si>
  <si>
    <t>(рівень фахової передвищої освіти)</t>
  </si>
  <si>
    <t>від " 30 " квітня  2026  року</t>
  </si>
  <si>
    <t xml:space="preserve"> освітньо-професійна програма</t>
  </si>
  <si>
    <t>ID 78410</t>
  </si>
  <si>
    <r>
      <t xml:space="preserve">Галузь знань: </t>
    </r>
    <r>
      <rPr>
        <b/>
        <sz val="10"/>
        <rFont val="Times New Roman"/>
        <family val="1"/>
        <charset val="204"/>
      </rPr>
      <t>G  Інженерія, виробництво та будівництво</t>
    </r>
  </si>
  <si>
    <r>
      <t xml:space="preserve">Освітньо-професійний ступінь: </t>
    </r>
    <r>
      <rPr>
        <b/>
        <sz val="10"/>
        <rFont val="Times New Roman"/>
        <family val="1"/>
        <charset val="204"/>
      </rPr>
      <t>фаховий молодший бакалавр</t>
    </r>
  </si>
  <si>
    <r>
      <t xml:space="preserve">Спеціальність:  </t>
    </r>
    <r>
      <rPr>
        <b/>
        <sz val="10"/>
        <rFont val="Times New Roman"/>
        <family val="1"/>
        <charset val="204"/>
      </rPr>
      <t>G13 Харчові технології</t>
    </r>
  </si>
  <si>
    <r>
      <t xml:space="preserve">Освітня кваліфікація: </t>
    </r>
    <r>
      <rPr>
        <b/>
        <sz val="10"/>
        <rFont val="Times New Roman"/>
        <family val="1"/>
        <charset val="204"/>
      </rPr>
      <t>фаховий молодший бакалавр з харчових технологій</t>
    </r>
  </si>
  <si>
    <t xml:space="preserve">                                                        </t>
  </si>
  <si>
    <t>Спеціалізація _____________________________________________</t>
  </si>
  <si>
    <t>Професійна кваліфікація _______________________________</t>
  </si>
  <si>
    <t xml:space="preserve">                                                                                                 </t>
  </si>
  <si>
    <r>
      <t xml:space="preserve">Форма здобуття фахової передвищої освіти: </t>
    </r>
    <r>
      <rPr>
        <b/>
        <sz val="10"/>
        <rFont val="Times New Roman"/>
        <family val="1"/>
        <charset val="204"/>
      </rPr>
      <t>денна</t>
    </r>
  </si>
  <si>
    <r>
      <t xml:space="preserve">Термін навчання: </t>
    </r>
    <r>
      <rPr>
        <b/>
        <sz val="10"/>
        <rFont val="Times New Roman"/>
        <family val="1"/>
        <charset val="204"/>
      </rPr>
      <t>2 роки 6 місяців</t>
    </r>
  </si>
  <si>
    <r>
      <t xml:space="preserve">Рік вступу: </t>
    </r>
    <r>
      <rPr>
        <b/>
        <sz val="10"/>
        <rFont val="Times New Roman"/>
        <family val="1"/>
        <charset val="204"/>
      </rPr>
      <t>2026-2027 н.р.</t>
    </r>
  </si>
  <si>
    <r>
      <t>На основі:</t>
    </r>
    <r>
      <rPr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повної загальної середньої освіти</t>
    </r>
  </si>
  <si>
    <t>І . ГРАФІК ОСВІТНЬОГО ПРОЦЕСУ</t>
  </si>
  <si>
    <t>II. ЗВЕДЕНІ ДАНІ ПРО БЮДЖЕТ ЧАСУ, тижні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</si>
  <si>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</si>
  <si>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</si>
  <si>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</si>
  <si>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</si>
  <si>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</si>
  <si>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</si>
  <si>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</si>
  <si>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</si>
  <si>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</si>
  <si>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</si>
  <si>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</si>
  <si>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</si>
  <si>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</si>
  <si>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Теоретичне 
навчання</t>
  </si>
  <si>
    <t>Екзамена-ційна сесія</t>
  </si>
  <si>
    <t>Практика</t>
  </si>
  <si>
    <t>Захист дипломного проєкту (роботи)</t>
  </si>
  <si>
    <t>Випусковий екзамен</t>
  </si>
  <si>
    <t>Канікули</t>
  </si>
  <si>
    <t>Усього</t>
  </si>
  <si>
    <t>I</t>
  </si>
  <si>
    <t>Т</t>
  </si>
  <si>
    <t>С</t>
  </si>
  <si>
    <t>К</t>
  </si>
  <si>
    <t>П</t>
  </si>
  <si>
    <t>II</t>
  </si>
  <si>
    <t>IIІ</t>
  </si>
  <si>
    <t>Е</t>
  </si>
  <si>
    <t>Разом</t>
  </si>
  <si>
    <t>ІІІ. ПРАКТИКА</t>
  </si>
  <si>
    <t>IV.  АТЕСТАЦІЯ</t>
  </si>
  <si>
    <t>Назва
 практики</t>
  </si>
  <si>
    <t>Семестр</t>
  </si>
  <si>
    <t>Тижні</t>
  </si>
  <si>
    <t>Назва освітніх компонентів, які включено до іспиту</t>
  </si>
  <si>
    <t>Форма випускової атестації (іспит, дипломний проєкт (робота))</t>
  </si>
  <si>
    <t>Навчальна (ознайомча)</t>
  </si>
  <si>
    <t>Навчальна</t>
  </si>
  <si>
    <t>Навчальна (за фахом)</t>
  </si>
  <si>
    <t>ОК 1.12</t>
  </si>
  <si>
    <t>Вибіркові компоненти освітньої програми</t>
  </si>
  <si>
    <t>Всього ОК за циклом загальної підготовки</t>
  </si>
  <si>
    <t>Навчальна практика (за фахом)</t>
  </si>
  <si>
    <t>Курсова робота з освітньої компоненти "Технологія виробництва харчової продукції"</t>
  </si>
  <si>
    <t>Всього за обов'язковими освітніми компонентами</t>
  </si>
  <si>
    <t>Всього за вибірковими освітніми компонентами</t>
  </si>
  <si>
    <t>КР 1</t>
  </si>
  <si>
    <r>
      <t>Охорона праці</t>
    </r>
    <r>
      <rPr>
        <sz val="11"/>
        <color theme="8" tint="-0.499984740745262"/>
        <rFont val="Times New Roman"/>
        <family val="1"/>
        <charset val="204"/>
      </rPr>
      <t>, безпека життєдіяльності та цивільний захист</t>
    </r>
  </si>
  <si>
    <r>
      <t>ПОЗНАЧЕННЯ:</t>
    </r>
    <r>
      <rPr>
        <sz val="8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Е – випусковий екзамен.</t>
    </r>
  </si>
  <si>
    <t>НАЗВА ОСВІТНІХ КОМПОНЕНТІВ</t>
  </si>
  <si>
    <t>ККІ</t>
  </si>
  <si>
    <t>ВК 3.1</t>
  </si>
  <si>
    <t>ВК 3.2</t>
  </si>
  <si>
    <t>ВК 3.3</t>
  </si>
  <si>
    <t>Основи навчання, наукового пошуку та академічної доброчесності</t>
  </si>
  <si>
    <t>1, 2</t>
  </si>
  <si>
    <t>Хімія</t>
  </si>
  <si>
    <t>Процеси та апарати харчових виробництв</t>
  </si>
  <si>
    <t>Харчові технології</t>
  </si>
  <si>
    <t xml:space="preserve">Food Technology </t>
  </si>
  <si>
    <t>Основи здорового харчування</t>
  </si>
  <si>
    <t>Логістика харчових продуктів</t>
  </si>
  <si>
    <t>Організація обслуговування та кейтеринг у закладах ресторанного господарства</t>
  </si>
  <si>
    <t>Облік і звітність у галузі</t>
  </si>
  <si>
    <t>Контроль якості та безпечності харчових продуктів</t>
  </si>
  <si>
    <t>ОК 2.16</t>
  </si>
  <si>
    <t xml:space="preserve">1.Технологія виробництва харчової продукції, 
2.Організація виробництва, 
3.Контроль якості та безпечності харчових продуктів
</t>
  </si>
  <si>
    <t>С/Т</t>
  </si>
  <si>
    <t>Екзамена-ційна сесія/Теоретичне навчання</t>
  </si>
  <si>
    <t>НАЗВА НАВЧАЛЬНОЇ ДИСЦИПЛІНИ</t>
  </si>
  <si>
    <t>всього за ДФН</t>
  </si>
  <si>
    <t>всього за ЗФН</t>
  </si>
  <si>
    <t>ЗФН має бути годин (25% від дфн)</t>
  </si>
  <si>
    <t>1.1. Обов’язкові навчальні дисципліни</t>
  </si>
  <si>
    <t>ДФН</t>
  </si>
  <si>
    <t>ЗФН</t>
  </si>
  <si>
    <t>2.1. Обов’язкові навчальні дисципліни</t>
  </si>
  <si>
    <t>2.2. Дисципліни вільного вибору студентів</t>
  </si>
  <si>
    <t>ВК 2.1</t>
  </si>
  <si>
    <t>Дисципліни вільного вибору студентів із переліку циклу професійної підготовки</t>
  </si>
  <si>
    <t>ВК 2.2</t>
  </si>
  <si>
    <t>Директор Фахового коледжу</t>
  </si>
  <si>
    <t>Проректор з освітньої діяльності</t>
  </si>
  <si>
    <t>______________ Світлана НЕСТЕРЕНКО</t>
  </si>
  <si>
    <t>Начальник відділу методичної роботи</t>
  </si>
  <si>
    <t>______________ Оксана ОЛІФЕРЧУК</t>
  </si>
  <si>
    <t>_______________ Світлана СМОЛЯНОВА</t>
  </si>
  <si>
    <t>__________________ Антоніна РАТУШЕНКО</t>
  </si>
  <si>
    <t>_______________ Вікторія БАУЛА</t>
  </si>
  <si>
    <t>Цифровізація та технічне документування в галузі</t>
  </si>
  <si>
    <t>Основи економіки та підприємництва</t>
  </si>
  <si>
    <t>Всього за п. ІІ</t>
  </si>
  <si>
    <t xml:space="preserve">Основи національного спротиву </t>
  </si>
  <si>
    <t>1*</t>
  </si>
  <si>
    <t>Харчові добавки, спеції та приправи</t>
  </si>
  <si>
    <t>ОК 2.17</t>
  </si>
  <si>
    <t>Начальник відділу</t>
  </si>
  <si>
    <t>методичної роботи</t>
  </si>
  <si>
    <t>__________ Вікторія БАУЛА</t>
  </si>
  <si>
    <t>Вибірковий компонент</t>
  </si>
  <si>
    <r>
      <t xml:space="preserve">Галузь знань: </t>
    </r>
    <r>
      <rPr>
        <b/>
        <sz val="12"/>
        <rFont val="Times New Roman"/>
        <family val="1"/>
        <charset val="204"/>
      </rPr>
      <t>G  Інженерія, виробництво та будівництво</t>
    </r>
  </si>
  <si>
    <r>
      <t xml:space="preserve">Освітньо-професійний ступінь: </t>
    </r>
    <r>
      <rPr>
        <b/>
        <sz val="12"/>
        <rFont val="Times New Roman"/>
        <family val="1"/>
        <charset val="204"/>
      </rPr>
      <t>фаховий молодший бакалавр</t>
    </r>
  </si>
  <si>
    <r>
      <t xml:space="preserve">Спеціальність:  </t>
    </r>
    <r>
      <rPr>
        <b/>
        <sz val="12"/>
        <rFont val="Times New Roman"/>
        <family val="1"/>
        <charset val="204"/>
      </rPr>
      <t>G13 Харчові технології</t>
    </r>
  </si>
  <si>
    <r>
      <t xml:space="preserve">Освітня кваліфікація: </t>
    </r>
    <r>
      <rPr>
        <b/>
        <sz val="12"/>
        <rFont val="Times New Roman"/>
        <family val="1"/>
        <charset val="204"/>
      </rPr>
      <t>фаховий молодший бакалавр з харчових технологій</t>
    </r>
  </si>
  <si>
    <r>
      <t xml:space="preserve">Термін навчання: </t>
    </r>
    <r>
      <rPr>
        <b/>
        <sz val="12"/>
        <rFont val="Times New Roman"/>
        <family val="1"/>
        <charset val="204"/>
      </rPr>
      <t>2 роки 6 місяців</t>
    </r>
  </si>
  <si>
    <r>
      <t xml:space="preserve">Рік вступу: </t>
    </r>
    <r>
      <rPr>
        <b/>
        <sz val="12"/>
        <rFont val="Times New Roman"/>
        <family val="1"/>
        <charset val="204"/>
      </rPr>
      <t>2026-2027 н.р.</t>
    </r>
  </si>
  <si>
    <r>
      <t>На основі:</t>
    </r>
    <r>
      <rPr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повної загальної середньої освіти</t>
    </r>
  </si>
  <si>
    <t>ЗАТВЕРДЖУЮ</t>
  </si>
  <si>
    <t xml:space="preserve">Директор </t>
  </si>
  <si>
    <t>Фахового коледжу "Освіта"</t>
  </si>
  <si>
    <t>30 квітня 2026 року</t>
  </si>
  <si>
    <t xml:space="preserve"> Освітньо-професійна програма</t>
  </si>
  <si>
    <r>
      <t xml:space="preserve">Форма здобуття освіти: </t>
    </r>
    <r>
      <rPr>
        <b/>
        <sz val="12"/>
        <rFont val="Times New Roman"/>
        <family val="1"/>
        <charset val="204"/>
      </rPr>
      <t>денна</t>
    </r>
  </si>
  <si>
    <t>ЗВЕДЕНІ ДАНІ ПРО БЮДЖЕТ ЧАСУ, тижні</t>
  </si>
  <si>
    <t>ІІ. ПРАКТИКА</t>
  </si>
  <si>
    <t>ІІІ.АТЕСТАЦІЯ ЗДОБУВАЧІВ ФАХОВОЇ ПЕРЕДВИЩОЇ ОСВІТИ</t>
  </si>
  <si>
    <t>Кредити ЄКТС</t>
  </si>
  <si>
    <t>Форма випускової атестації</t>
  </si>
  <si>
    <t>1.Технологія виробництва харчової продукції, 
2.Організація виробництва, 
3.Контроль якості та безпечності харчових продуктів</t>
  </si>
  <si>
    <t>А</t>
  </si>
  <si>
    <r>
      <t xml:space="preserve">ПОЗНАЧЕННЯ:    </t>
    </r>
    <r>
      <rPr>
        <sz val="12"/>
        <rFont val="Times New Roman"/>
        <family val="1"/>
        <charset val="204"/>
      </rPr>
      <t xml:space="preserve"> Т – теоретичне навчання;    С – екзаменаційна сесія;    П – практика;    К – канікули;  Д – підготовка дипломної роботи; З – захист дипломної роботи;  А – атестація.</t>
    </r>
  </si>
  <si>
    <t xml:space="preserve">підготовки фахового молодшого бакалавра </t>
  </si>
  <si>
    <t>Освітньо-професійна програма</t>
  </si>
  <si>
    <t>семінарські</t>
  </si>
  <si>
    <t>Розподіл навчальної роботи в кредитах ЄКТС та аудиторних годинах за курсами, семестрами, тижнями</t>
  </si>
  <si>
    <t>1 семестр</t>
  </si>
  <si>
    <t xml:space="preserve">2 семестро </t>
  </si>
  <si>
    <t>3 семестр</t>
  </si>
  <si>
    <t>4 семестр</t>
  </si>
  <si>
    <t>5 семестр</t>
  </si>
  <si>
    <t>15 тижнів</t>
  </si>
  <si>
    <t>14 тижнів</t>
  </si>
  <si>
    <t>годин на тиждень</t>
  </si>
  <si>
    <t>кредити / години на семестр</t>
  </si>
  <si>
    <t>ІV. ПЛАН ОСВІТНЬОГО ПРОЦЕСУ</t>
  </si>
  <si>
    <t>підготовка до екзамену (1 кредит ЄКТС із годин на с.р.)</t>
  </si>
  <si>
    <t>розрахункові роботи</t>
  </si>
  <si>
    <t>Шифр за ОПП</t>
  </si>
  <si>
    <t>І. ОБОВ'ЯЗКОВІ КОМПОНЕНТИ ОСВІТНЬОЇ ПРОГРАМИ</t>
  </si>
  <si>
    <t>1.1. Освітні компоненти, що формують загальні компетентності</t>
  </si>
  <si>
    <t>2.1. Освітні компоненти, що формують спеціальні компетентності</t>
  </si>
  <si>
    <t xml:space="preserve">Всього ОК за пунктом 1.1. </t>
  </si>
  <si>
    <t>Всього за пунктом 1.2.</t>
  </si>
  <si>
    <t>Загальний обсяг обов'язкових освітніх компонентів</t>
  </si>
  <si>
    <t>ІІ. ВИБІРКОВІ КОМПОНЕНТИ ОСВІТНЬОЇ ПРОГРАМИ</t>
  </si>
  <si>
    <t>ВСЬОГО ЗА НАВЧАЛЬНИМ ПЛАНОМ :</t>
  </si>
  <si>
    <t>Всього за вибірковими освітніми компонентами:</t>
  </si>
  <si>
    <t>Разом тижневе навантаження</t>
  </si>
  <si>
    <t>Всього дисциплін, що вивчаються за рік</t>
  </si>
  <si>
    <t>Всього дисциплін, що вивчаються за семестр</t>
  </si>
  <si>
    <t>Кількість розрахункових робіт</t>
  </si>
  <si>
    <t>V. ПЕРЕЛІК НЕОБХІДНИХ КАБІНЕТІВ, ЛАБОРАТОРІЙ, МАЙСТЕРЕНЬ</t>
  </si>
  <si>
    <t>VІ. ПОЯСНЕННЯ ДО НАВЧАЛЬНОГО ПЛАНУ</t>
  </si>
  <si>
    <t>Охорона праці, безпека життєдіяльності та цивільний захист</t>
  </si>
  <si>
    <r>
      <rPr>
        <sz val="14"/>
        <color rgb="FFFF0000"/>
        <rFont val="Times New Roman"/>
        <family val="1"/>
        <charset val="204"/>
      </rPr>
      <t>Цифровізація</t>
    </r>
    <r>
      <rPr>
        <sz val="14"/>
        <color rgb="FF002060"/>
        <rFont val="Times New Roman"/>
        <family val="1"/>
        <charset val="204"/>
      </rPr>
      <t xml:space="preserve"> та технічне документування в галузі</t>
    </r>
  </si>
  <si>
    <r>
      <t xml:space="preserve">Основи економіки </t>
    </r>
    <r>
      <rPr>
        <sz val="14"/>
        <color rgb="FFFF0000"/>
        <rFont val="Times New Roman"/>
        <family val="1"/>
        <charset val="204"/>
      </rPr>
      <t>та підприємництва</t>
    </r>
  </si>
  <si>
    <t>3(90)</t>
  </si>
  <si>
    <t>4(120)</t>
  </si>
  <si>
    <t>6(180)</t>
  </si>
  <si>
    <t>2(60)</t>
  </si>
  <si>
    <t>5(150)</t>
  </si>
  <si>
    <t>1(30)</t>
  </si>
  <si>
    <r>
      <rPr>
        <sz val="16"/>
        <color theme="1"/>
        <rFont val="Times New Roman"/>
        <family val="1"/>
        <charset val="204"/>
      </rPr>
      <t>затвердженої Вченою радою Закладу вищої освіти</t>
    </r>
    <r>
      <rPr>
        <b/>
        <sz val="16"/>
        <color theme="1"/>
        <rFont val="Times New Roman"/>
        <family val="1"/>
        <charset val="204"/>
      </rPr>
      <t xml:space="preserve"> "Відкритий міжнародний університет розвитку людини "Україна" (Протокол №2 від 30.04.2026) </t>
    </r>
  </si>
  <si>
    <t>Навчальний план складено на підставі освітньо-професійної програми G13 "Харчові технології", ID 78410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</si>
</sst>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\2\.0"/>
    <numFmt numFmtId="166" formatCode="\3\.00"/>
    <numFmt numFmtId="167" formatCode="0.0%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sz val="11"/>
      <color rgb="FF000080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sz val="11"/>
      <color rgb="FF003366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color theme="8" tint="-0.499984740745262"/>
      <name val="Times New Roman"/>
      <family val="1"/>
      <charset val="204"/>
    </font>
    <font>
      <b/>
      <sz val="11"/>
      <color theme="8" tint="-0.499984740745262"/>
      <name val="Times New Roman"/>
      <family val="1"/>
      <charset val="204"/>
    </font>
    <font>
      <sz val="12"/>
      <color theme="8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6" tint="-0.499984740745262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5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u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1"/>
      <color rgb="FF000080"/>
      <name val="Times New Roman"/>
      <family val="1"/>
      <charset val="204"/>
    </font>
    <font>
      <sz val="12"/>
      <name val="Arial Cyr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000080"/>
      <name val="Times New Roman"/>
      <family val="1"/>
      <charset val="204"/>
    </font>
    <font>
      <sz val="14"/>
      <color indexed="18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color theme="8" tint="-0.499984740745262"/>
      <name val="Times New Roman"/>
      <family val="1"/>
      <charset val="204"/>
    </font>
    <font>
      <sz val="14"/>
      <color rgb="FF003366"/>
      <name val="Times New Roman"/>
      <family val="1"/>
      <charset val="204"/>
    </font>
    <font>
      <b/>
      <sz val="14"/>
      <color indexed="18"/>
      <name val="Times New Roman"/>
      <family val="1"/>
      <charset val="204"/>
    </font>
    <font>
      <b/>
      <sz val="14"/>
      <color theme="8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medium">
        <color indexed="64"/>
      </bottom>
      <diagonal/>
    </border>
    <border>
      <left style="thin">
        <color indexed="2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</cellStyleXfs>
  <cellXfs count="1720">
    <xf numFmtId="0" fontId="0" fillId="0" borderId="0" xfId="0"/>
    <xf numFmtId="0" fontId="3" fillId="0" borderId="0" xfId="0" applyFont="1" applyFill="1" applyAlignment="1">
      <alignment vertical="center" wrapText="1"/>
    </xf>
    <xf numFmtId="1" fontId="3" fillId="0" borderId="0" xfId="0" applyNumberFormat="1" applyFont="1" applyFill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6" fillId="0" borderId="37" xfId="0" applyNumberFormat="1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" fontId="7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1" fontId="10" fillId="6" borderId="5" xfId="0" applyNumberFormat="1" applyFont="1" applyFill="1" applyBorder="1" applyAlignment="1" applyProtection="1">
      <alignment horizontal="center" vertical="center"/>
      <protection locked="0"/>
    </xf>
    <xf numFmtId="1" fontId="10" fillId="6" borderId="28" xfId="0" applyNumberFormat="1" applyFont="1" applyFill="1" applyBorder="1" applyAlignment="1" applyProtection="1">
      <alignment horizontal="center" vertical="center"/>
      <protection locked="0"/>
    </xf>
    <xf numFmtId="9" fontId="7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14" xfId="0" applyFont="1" applyFill="1" applyBorder="1" applyAlignment="1">
      <alignment vertical="center"/>
    </xf>
    <xf numFmtId="1" fontId="10" fillId="6" borderId="14" xfId="0" applyNumberFormat="1" applyFont="1" applyFill="1" applyBorder="1" applyAlignment="1" applyProtection="1">
      <alignment horizontal="center" vertical="center"/>
      <protection locked="0"/>
    </xf>
    <xf numFmtId="1" fontId="10" fillId="6" borderId="24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vertical="center"/>
    </xf>
    <xf numFmtId="1" fontId="14" fillId="6" borderId="14" xfId="0" applyNumberFormat="1" applyFont="1" applyFill="1" applyBorder="1" applyAlignment="1" applyProtection="1">
      <alignment horizontal="center" vertical="center"/>
      <protection locked="0"/>
    </xf>
    <xf numFmtId="1" fontId="14" fillId="6" borderId="24" xfId="0" applyNumberFormat="1" applyFont="1" applyFill="1" applyBorder="1" applyAlignment="1" applyProtection="1">
      <alignment horizontal="center" vertical="center"/>
      <protection locked="0"/>
    </xf>
    <xf numFmtId="0" fontId="15" fillId="2" borderId="50" xfId="0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vertical="center"/>
    </xf>
    <xf numFmtId="0" fontId="19" fillId="2" borderId="54" xfId="0" applyFont="1" applyFill="1" applyBorder="1" applyAlignment="1">
      <alignment vertical="center"/>
    </xf>
    <xf numFmtId="1" fontId="21" fillId="3" borderId="25" xfId="0" applyNumberFormat="1" applyFont="1" applyFill="1" applyBorder="1" applyAlignment="1">
      <alignment horizontal="center" vertical="center"/>
    </xf>
    <xf numFmtId="1" fontId="7" fillId="0" borderId="13" xfId="0" applyNumberFormat="1" applyFont="1" applyFill="1" applyBorder="1" applyAlignment="1">
      <alignment horizontal="center" vertical="center"/>
    </xf>
    <xf numFmtId="1" fontId="7" fillId="0" borderId="25" xfId="0" applyNumberFormat="1" applyFont="1" applyFill="1" applyBorder="1" applyAlignment="1">
      <alignment horizontal="center" vertical="center"/>
    </xf>
    <xf numFmtId="1" fontId="7" fillId="0" borderId="27" xfId="0" applyNumberFormat="1" applyFont="1" applyFill="1" applyBorder="1" applyAlignment="1">
      <alignment horizontal="center" vertical="center"/>
    </xf>
    <xf numFmtId="1" fontId="14" fillId="6" borderId="43" xfId="0" applyNumberFormat="1" applyFont="1" applyFill="1" applyBorder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22" fillId="2" borderId="58" xfId="0" applyFont="1" applyFill="1" applyBorder="1" applyAlignment="1">
      <alignment vertical="center"/>
    </xf>
    <xf numFmtId="0" fontId="22" fillId="2" borderId="58" xfId="0" applyFont="1" applyFill="1" applyBorder="1" applyAlignment="1">
      <alignment horizontal="center" vertical="center"/>
    </xf>
    <xf numFmtId="1" fontId="14" fillId="6" borderId="15" xfId="0" applyNumberFormat="1" applyFont="1" applyFill="1" applyBorder="1" applyAlignment="1" applyProtection="1">
      <alignment horizontal="center" vertical="center"/>
      <protection locked="0"/>
    </xf>
    <xf numFmtId="9" fontId="24" fillId="0" borderId="0" xfId="1" applyFont="1" applyFill="1" applyAlignment="1">
      <alignment vertical="center"/>
    </xf>
    <xf numFmtId="0" fontId="25" fillId="0" borderId="0" xfId="0" applyFont="1" applyFill="1" applyAlignment="1">
      <alignment vertical="center"/>
    </xf>
    <xf numFmtId="2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67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77" xfId="0" applyFont="1" applyFill="1" applyBorder="1" applyAlignment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1" fontId="7" fillId="6" borderId="47" xfId="0" applyNumberFormat="1" applyFont="1" applyFill="1" applyBorder="1" applyAlignment="1">
      <alignment horizontal="center" vertical="center"/>
    </xf>
    <xf numFmtId="1" fontId="7" fillId="6" borderId="77" xfId="0" applyNumberFormat="1" applyFont="1" applyFill="1" applyBorder="1" applyAlignment="1">
      <alignment horizontal="center" vertical="center"/>
    </xf>
    <xf numFmtId="1" fontId="7" fillId="4" borderId="46" xfId="0" applyNumberFormat="1" applyFont="1" applyFill="1" applyBorder="1" applyAlignment="1">
      <alignment horizontal="center" vertical="center"/>
    </xf>
    <xf numFmtId="1" fontId="7" fillId="4" borderId="56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21" xfId="0" applyNumberFormat="1" applyFont="1" applyFill="1" applyBorder="1" applyAlignment="1">
      <alignment horizontal="center" vertical="center"/>
    </xf>
    <xf numFmtId="1" fontId="7" fillId="0" borderId="78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1" fontId="7" fillId="6" borderId="14" xfId="0" applyNumberFormat="1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center" vertical="center"/>
    </xf>
    <xf numFmtId="1" fontId="7" fillId="4" borderId="13" xfId="0" applyNumberFormat="1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1" fontId="7" fillId="6" borderId="31" xfId="0" applyNumberFormat="1" applyFont="1" applyFill="1" applyBorder="1" applyAlignment="1">
      <alignment horizontal="center" vertical="center"/>
    </xf>
    <xf numFmtId="1" fontId="7" fillId="6" borderId="32" xfId="0" applyNumberFormat="1" applyFont="1" applyFill="1" applyBorder="1" applyAlignment="1">
      <alignment horizontal="center" vertical="center"/>
    </xf>
    <xf numFmtId="1" fontId="7" fillId="4" borderId="30" xfId="0" applyNumberFormat="1" applyFont="1" applyFill="1" applyBorder="1" applyAlignment="1">
      <alignment horizontal="center" vertical="center"/>
    </xf>
    <xf numFmtId="1" fontId="7" fillId="4" borderId="59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36" xfId="0" applyNumberFormat="1" applyFont="1" applyFill="1" applyBorder="1" applyAlignment="1">
      <alignment horizontal="center" vertical="center"/>
    </xf>
    <xf numFmtId="1" fontId="7" fillId="0" borderId="34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7" fillId="6" borderId="6" xfId="0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 applyProtection="1">
      <alignment horizontal="center" vertical="center" wrapText="1"/>
      <protection locked="0"/>
    </xf>
    <xf numFmtId="0" fontId="7" fillId="0" borderId="43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57" xfId="0" applyFont="1" applyFill="1" applyBorder="1" applyAlignment="1" applyProtection="1">
      <alignment horizontal="center" vertical="center" wrapText="1"/>
      <protection locked="0"/>
    </xf>
    <xf numFmtId="0" fontId="7" fillId="6" borderId="43" xfId="0" applyFont="1" applyFill="1" applyBorder="1" applyAlignment="1" applyProtection="1">
      <alignment horizontal="center" vertical="center" wrapText="1"/>
      <protection locked="0"/>
    </xf>
    <xf numFmtId="0" fontId="7" fillId="6" borderId="15" xfId="0" applyFont="1" applyFill="1" applyBorder="1" applyAlignment="1" applyProtection="1">
      <alignment horizontal="center" vertical="center" wrapText="1"/>
      <protection locked="0"/>
    </xf>
    <xf numFmtId="0" fontId="7" fillId="4" borderId="30" xfId="0" applyFont="1" applyFill="1" applyBorder="1" applyAlignment="1" applyProtection="1">
      <alignment horizontal="center" vertical="center" wrapText="1"/>
      <protection locked="0"/>
    </xf>
    <xf numFmtId="0" fontId="7" fillId="0" borderId="49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>
      <alignment horizontal="center" vertical="center"/>
    </xf>
    <xf numFmtId="0" fontId="27" fillId="0" borderId="39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" fontId="11" fillId="0" borderId="0" xfId="0" applyNumberFormat="1" applyFont="1" applyFill="1" applyAlignment="1">
      <alignment horizontal="center" vertical="center"/>
    </xf>
    <xf numFmtId="0" fontId="6" fillId="0" borderId="48" xfId="0" applyFont="1" applyFill="1" applyBorder="1" applyAlignment="1">
      <alignment horizontal="right" vertical="center" wrapText="1"/>
    </xf>
    <xf numFmtId="164" fontId="26" fillId="0" borderId="0" xfId="0" applyNumberFormat="1" applyFont="1" applyFill="1" applyAlignment="1">
      <alignment vertical="center"/>
    </xf>
    <xf numFmtId="1" fontId="7" fillId="0" borderId="0" xfId="0" applyNumberFormat="1" applyFont="1" applyFill="1" applyAlignment="1">
      <alignment horizontal="center" vertical="center"/>
    </xf>
    <xf numFmtId="0" fontId="11" fillId="0" borderId="83" xfId="0" applyFont="1" applyFill="1" applyBorder="1" applyAlignment="1">
      <alignment vertical="center" wrapText="1"/>
    </xf>
    <xf numFmtId="1" fontId="11" fillId="0" borderId="13" xfId="0" applyNumberFormat="1" applyFont="1" applyFill="1" applyBorder="1" applyAlignment="1">
      <alignment horizontal="center" vertical="center"/>
    </xf>
    <xf numFmtId="1" fontId="11" fillId="0" borderId="79" xfId="0" applyNumberFormat="1" applyFont="1" applyFill="1" applyBorder="1" applyAlignment="1">
      <alignment horizontal="center" vertical="center"/>
    </xf>
    <xf numFmtId="1" fontId="11" fillId="0" borderId="25" xfId="0" applyNumberFormat="1" applyFont="1" applyFill="1" applyBorder="1" applyAlignment="1">
      <alignment horizontal="center" vertical="center"/>
    </xf>
    <xf numFmtId="1" fontId="26" fillId="0" borderId="0" xfId="0" applyNumberFormat="1" applyFont="1" applyFill="1" applyAlignment="1">
      <alignment vertical="center"/>
    </xf>
    <xf numFmtId="1" fontId="11" fillId="0" borderId="42" xfId="0" applyNumberFormat="1" applyFont="1" applyFill="1" applyBorder="1" applyAlignment="1">
      <alignment horizontal="center" vertical="center"/>
    </xf>
    <xf numFmtId="1" fontId="11" fillId="0" borderId="8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1" fontId="9" fillId="0" borderId="0" xfId="0" applyNumberFormat="1" applyFont="1" applyFill="1" applyAlignment="1">
      <alignment wrapText="1"/>
    </xf>
    <xf numFmtId="1" fontId="11" fillId="0" borderId="52" xfId="0" applyNumberFormat="1" applyFont="1" applyFill="1" applyBorder="1" applyAlignment="1">
      <alignment horizontal="center" vertical="center"/>
    </xf>
    <xf numFmtId="1" fontId="11" fillId="0" borderId="51" xfId="0" applyNumberFormat="1" applyFont="1" applyFill="1" applyBorder="1" applyAlignment="1">
      <alignment horizontal="center" vertical="center"/>
    </xf>
    <xf numFmtId="1" fontId="11" fillId="0" borderId="30" xfId="0" applyNumberFormat="1" applyFont="1" applyFill="1" applyBorder="1" applyAlignment="1">
      <alignment horizontal="center" vertical="center"/>
    </xf>
    <xf numFmtId="1" fontId="11" fillId="0" borderId="3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30" fillId="2" borderId="41" xfId="0" applyFont="1" applyFill="1" applyBorder="1" applyAlignment="1">
      <alignment vertical="center" wrapText="1"/>
    </xf>
    <xf numFmtId="0" fontId="22" fillId="0" borderId="41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49" fontId="31" fillId="0" borderId="0" xfId="2" applyNumberFormat="1" applyFont="1" applyFill="1"/>
    <xf numFmtId="0" fontId="32" fillId="0" borderId="0" xfId="2" applyFont="1" applyFill="1" applyAlignment="1">
      <alignment horizontal="left" wrapText="1"/>
    </xf>
    <xf numFmtId="0" fontId="32" fillId="0" borderId="0" xfId="2" applyFont="1" applyFill="1" applyAlignment="1"/>
    <xf numFmtId="0" fontId="31" fillId="0" borderId="0" xfId="0" applyFont="1" applyFill="1" applyAlignment="1">
      <alignment vertical="center"/>
    </xf>
    <xf numFmtId="0" fontId="31" fillId="0" borderId="0" xfId="2" applyFont="1" applyFill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1" fillId="0" borderId="0" xfId="2" applyFont="1" applyFill="1" applyAlignment="1">
      <alignment horizontal="left" wrapText="1"/>
    </xf>
    <xf numFmtId="0" fontId="31" fillId="0" borderId="0" xfId="2" applyFont="1" applyFill="1" applyAlignment="1"/>
    <xf numFmtId="0" fontId="9" fillId="0" borderId="0" xfId="0" applyFont="1" applyFill="1" applyAlignment="1">
      <alignment vertical="center" wrapText="1"/>
    </xf>
    <xf numFmtId="1" fontId="9" fillId="0" borderId="0" xfId="0" applyNumberFormat="1" applyFont="1" applyFill="1" applyAlignment="1">
      <alignment vertical="center" wrapText="1"/>
    </xf>
    <xf numFmtId="0" fontId="31" fillId="0" borderId="0" xfId="2" applyFont="1" applyFill="1" applyAlignment="1">
      <alignment wrapText="1"/>
    </xf>
    <xf numFmtId="0" fontId="31" fillId="0" borderId="0" xfId="2" applyFont="1" applyFill="1"/>
    <xf numFmtId="0" fontId="31" fillId="0" borderId="0" xfId="2" applyFont="1" applyFill="1" applyBorder="1"/>
    <xf numFmtId="0" fontId="32" fillId="0" borderId="0" xfId="2" applyFont="1" applyFill="1" applyBorder="1" applyAlignment="1">
      <alignment horizontal="left" wrapText="1"/>
    </xf>
    <xf numFmtId="0" fontId="31" fillId="0" borderId="0" xfId="2" applyFont="1" applyFill="1" applyAlignment="1">
      <alignment horizontal="center"/>
    </xf>
    <xf numFmtId="1" fontId="31" fillId="0" borderId="0" xfId="2" applyNumberFormat="1" applyFont="1" applyFill="1" applyAlignment="1">
      <alignment horizontal="center"/>
    </xf>
    <xf numFmtId="0" fontId="31" fillId="0" borderId="0" xfId="2" applyFont="1" applyFill="1" applyBorder="1" applyAlignment="1"/>
    <xf numFmtId="0" fontId="31" fillId="0" borderId="0" xfId="2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1" fontId="9" fillId="0" borderId="0" xfId="0" applyNumberFormat="1" applyFont="1" applyAlignment="1">
      <alignment horizontal="center" wrapText="1"/>
    </xf>
    <xf numFmtId="0" fontId="3" fillId="0" borderId="0" xfId="0" applyFont="1" applyFill="1"/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vertical="center" wrapText="1"/>
    </xf>
    <xf numFmtId="0" fontId="34" fillId="0" borderId="0" xfId="0" applyFont="1" applyFill="1" applyAlignment="1">
      <alignment vertical="center"/>
    </xf>
    <xf numFmtId="0" fontId="4" fillId="0" borderId="0" xfId="0" applyFont="1" applyFill="1"/>
    <xf numFmtId="0" fontId="37" fillId="0" borderId="0" xfId="0" applyFont="1" applyFill="1" applyAlignment="1">
      <alignment horizontal="center" vertical="top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3" fillId="0" borderId="0" xfId="5" applyFont="1" applyFill="1" applyAlignment="1">
      <alignment wrapText="1"/>
    </xf>
    <xf numFmtId="0" fontId="41" fillId="0" borderId="0" xfId="5" applyFont="1" applyFill="1" applyAlignment="1">
      <alignment vertical="center"/>
    </xf>
    <xf numFmtId="0" fontId="4" fillId="0" borderId="0" xfId="5" applyFont="1" applyFill="1"/>
    <xf numFmtId="0" fontId="4" fillId="0" borderId="0" xfId="5" applyFont="1" applyFill="1" applyAlignment="1">
      <alignment horizontal="left" wrapText="1"/>
    </xf>
    <xf numFmtId="0" fontId="4" fillId="0" borderId="0" xfId="5" applyFont="1" applyFill="1" applyBorder="1" applyAlignment="1">
      <alignment wrapText="1"/>
    </xf>
    <xf numFmtId="0" fontId="3" fillId="0" borderId="0" xfId="5" applyFont="1" applyFill="1" applyBorder="1" applyAlignment="1">
      <alignment wrapText="1"/>
    </xf>
    <xf numFmtId="0" fontId="42" fillId="0" borderId="0" xfId="5" applyFont="1" applyFill="1" applyBorder="1" applyAlignment="1">
      <alignment horizontal="center" vertical="top" wrapText="1"/>
    </xf>
    <xf numFmtId="0" fontId="3" fillId="0" borderId="0" xfId="5" applyFont="1" applyFill="1" applyAlignment="1">
      <alignment vertical="center" wrapText="1"/>
    </xf>
    <xf numFmtId="0" fontId="3" fillId="0" borderId="0" xfId="5" applyFont="1" applyFill="1" applyBorder="1" applyAlignment="1">
      <alignment vertical="top" wrapText="1"/>
    </xf>
    <xf numFmtId="0" fontId="37" fillId="0" borderId="0" xfId="0" applyFont="1" applyFill="1"/>
    <xf numFmtId="0" fontId="46" fillId="0" borderId="0" xfId="0" applyFont="1" applyFill="1"/>
    <xf numFmtId="0" fontId="4" fillId="0" borderId="9" xfId="6" applyFont="1" applyFill="1" applyBorder="1" applyAlignment="1">
      <alignment horizontal="centerContinuous"/>
    </xf>
    <xf numFmtId="0" fontId="4" fillId="0" borderId="10" xfId="6" applyFont="1" applyFill="1" applyBorder="1" applyAlignment="1">
      <alignment horizontal="centerContinuous"/>
    </xf>
    <xf numFmtId="0" fontId="4" fillId="0" borderId="82" xfId="6" applyFont="1" applyFill="1" applyBorder="1" applyAlignment="1">
      <alignment horizontal="centerContinuous"/>
    </xf>
    <xf numFmtId="0" fontId="4" fillId="0" borderId="12" xfId="6" applyFont="1" applyFill="1" applyBorder="1" applyAlignment="1">
      <alignment horizontal="centerContinuous"/>
    </xf>
    <xf numFmtId="0" fontId="4" fillId="0" borderId="11" xfId="6" applyFont="1" applyFill="1" applyBorder="1" applyAlignment="1">
      <alignment horizontal="centerContinuous"/>
    </xf>
    <xf numFmtId="0" fontId="4" fillId="0" borderId="38" xfId="6" applyFont="1" applyFill="1" applyBorder="1" applyAlignment="1">
      <alignment horizontal="centerContinuous"/>
    </xf>
    <xf numFmtId="0" fontId="4" fillId="0" borderId="29" xfId="6" applyFont="1" applyFill="1" applyBorder="1" applyAlignment="1">
      <alignment horizontal="centerContinuous"/>
    </xf>
    <xf numFmtId="0" fontId="4" fillId="0" borderId="10" xfId="6" applyFont="1" applyFill="1" applyBorder="1" applyAlignment="1">
      <alignment horizontal="center"/>
    </xf>
    <xf numFmtId="0" fontId="4" fillId="0" borderId="11" xfId="6" applyFont="1" applyFill="1" applyBorder="1" applyAlignment="1">
      <alignment horizontal="center"/>
    </xf>
    <xf numFmtId="0" fontId="3" fillId="8" borderId="46" xfId="6" applyFont="1" applyFill="1" applyBorder="1" applyAlignment="1">
      <alignment horizontal="center" vertical="center"/>
    </xf>
    <xf numFmtId="0" fontId="3" fillId="8" borderId="47" xfId="6" applyFont="1" applyFill="1" applyBorder="1" applyAlignment="1">
      <alignment horizontal="center" vertical="center"/>
    </xf>
    <xf numFmtId="0" fontId="3" fillId="8" borderId="87" xfId="6" applyFont="1" applyFill="1" applyBorder="1" applyAlignment="1">
      <alignment horizontal="center" vertical="center"/>
    </xf>
    <xf numFmtId="0" fontId="3" fillId="8" borderId="21" xfId="6" applyFont="1" applyFill="1" applyBorder="1" applyAlignment="1">
      <alignment horizontal="center" vertical="center"/>
    </xf>
    <xf numFmtId="0" fontId="3" fillId="8" borderId="78" xfId="6" applyFont="1" applyFill="1" applyBorder="1" applyAlignment="1">
      <alignment horizontal="center" vertical="center"/>
    </xf>
    <xf numFmtId="0" fontId="3" fillId="8" borderId="56" xfId="6" applyFont="1" applyFill="1" applyBorder="1" applyAlignment="1">
      <alignment horizontal="center" vertical="center"/>
    </xf>
    <xf numFmtId="0" fontId="3" fillId="8" borderId="77" xfId="6" applyFont="1" applyFill="1" applyBorder="1" applyAlignment="1">
      <alignment horizontal="center" vertical="center"/>
    </xf>
    <xf numFmtId="0" fontId="3" fillId="8" borderId="52" xfId="6" applyFont="1" applyFill="1" applyBorder="1" applyAlignment="1">
      <alignment horizontal="center" vertical="center"/>
    </xf>
    <xf numFmtId="0" fontId="3" fillId="8" borderId="43" xfId="6" applyFont="1" applyFill="1" applyBorder="1" applyAlignment="1">
      <alignment horizontal="center" vertical="center"/>
    </xf>
    <xf numFmtId="0" fontId="3" fillId="8" borderId="88" xfId="6" applyFont="1" applyFill="1" applyBorder="1" applyAlignment="1">
      <alignment horizontal="center" vertical="center"/>
    </xf>
    <xf numFmtId="0" fontId="3" fillId="8" borderId="76" xfId="6" applyFont="1" applyFill="1" applyBorder="1" applyAlignment="1">
      <alignment horizontal="center" vertical="center"/>
    </xf>
    <xf numFmtId="0" fontId="3" fillId="8" borderId="49" xfId="6" applyFont="1" applyFill="1" applyBorder="1" applyAlignment="1">
      <alignment horizontal="center" vertical="center"/>
    </xf>
    <xf numFmtId="0" fontId="3" fillId="8" borderId="51" xfId="6" applyFont="1" applyFill="1" applyBorder="1" applyAlignment="1">
      <alignment horizontal="center" vertical="center"/>
    </xf>
    <xf numFmtId="0" fontId="3" fillId="8" borderId="31" xfId="6" applyFont="1" applyFill="1" applyBorder="1" applyAlignment="1">
      <alignment horizontal="center" vertical="center"/>
    </xf>
    <xf numFmtId="0" fontId="3" fillId="8" borderId="15" xfId="6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Continuous"/>
    </xf>
    <xf numFmtId="0" fontId="5" fillId="0" borderId="4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0" fontId="5" fillId="0" borderId="77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/>
    </xf>
    <xf numFmtId="0" fontId="37" fillId="0" borderId="16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7" fillId="0" borderId="81" xfId="0" applyFont="1" applyFill="1" applyBorder="1" applyAlignment="1">
      <alignment horizontal="centerContinuous"/>
    </xf>
    <xf numFmtId="0" fontId="37" fillId="0" borderId="10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/>
    </xf>
    <xf numFmtId="0" fontId="4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7" fillId="0" borderId="0" xfId="0" applyFont="1" applyFill="1" applyBorder="1"/>
    <xf numFmtId="0" fontId="3" fillId="0" borderId="86" xfId="0" applyFont="1" applyFill="1" applyBorder="1"/>
    <xf numFmtId="0" fontId="15" fillId="2" borderId="64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 wrapText="1"/>
    </xf>
    <xf numFmtId="0" fontId="15" fillId="2" borderId="65" xfId="0" applyFont="1" applyFill="1" applyBorder="1" applyAlignment="1">
      <alignment horizontal="center" vertical="center"/>
    </xf>
    <xf numFmtId="0" fontId="47" fillId="2" borderId="66" xfId="0" applyFont="1" applyFill="1" applyBorder="1" applyAlignment="1">
      <alignment horizontal="center" vertical="center"/>
    </xf>
    <xf numFmtId="0" fontId="12" fillId="2" borderId="64" xfId="0" applyFont="1" applyFill="1" applyBorder="1" applyAlignment="1">
      <alignment horizontal="center" vertical="center"/>
    </xf>
    <xf numFmtId="0" fontId="47" fillId="2" borderId="16" xfId="0" applyFont="1" applyFill="1" applyBorder="1" applyAlignment="1">
      <alignment horizontal="center" vertical="center"/>
    </xf>
    <xf numFmtId="0" fontId="15" fillId="2" borderId="92" xfId="0" applyFont="1" applyFill="1" applyBorder="1" applyAlignment="1">
      <alignment horizontal="center" vertical="center"/>
    </xf>
    <xf numFmtId="1" fontId="9" fillId="0" borderId="14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 wrapText="1"/>
    </xf>
    <xf numFmtId="1" fontId="9" fillId="0" borderId="43" xfId="0" applyNumberFormat="1" applyFont="1" applyFill="1" applyBorder="1" applyAlignment="1">
      <alignment horizontal="center" vertical="center"/>
    </xf>
    <xf numFmtId="1" fontId="9" fillId="0" borderId="37" xfId="0" applyNumberFormat="1" applyFont="1" applyFill="1" applyBorder="1" applyAlignment="1">
      <alignment horizontal="center" vertical="center"/>
    </xf>
    <xf numFmtId="1" fontId="9" fillId="0" borderId="39" xfId="0" applyNumberFormat="1" applyFont="1" applyFill="1" applyBorder="1" applyAlignment="1">
      <alignment horizontal="center" vertical="center"/>
    </xf>
    <xf numFmtId="1" fontId="9" fillId="0" borderId="23" xfId="0" applyNumberFormat="1" applyFont="1" applyFill="1" applyBorder="1" applyAlignment="1">
      <alignment horizontal="center" vertical="center"/>
    </xf>
    <xf numFmtId="1" fontId="9" fillId="10" borderId="14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 applyProtection="1">
      <alignment horizontal="center" vertical="center"/>
      <protection locked="0"/>
    </xf>
    <xf numFmtId="0" fontId="16" fillId="0" borderId="27" xfId="0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12" fillId="0" borderId="27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center" vertical="center"/>
    </xf>
    <xf numFmtId="0" fontId="16" fillId="0" borderId="30" xfId="0" applyFont="1" applyFill="1" applyBorder="1" applyAlignment="1" applyProtection="1">
      <alignment horizontal="center" vertical="center"/>
      <protection locked="0"/>
    </xf>
    <xf numFmtId="0" fontId="16" fillId="0" borderId="36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37" fillId="0" borderId="3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7" fillId="0" borderId="31" xfId="0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0" fontId="3" fillId="0" borderId="31" xfId="0" applyFont="1" applyFill="1" applyBorder="1"/>
    <xf numFmtId="1" fontId="9" fillId="10" borderId="6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1" fontId="7" fillId="4" borderId="8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6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0" fontId="7" fillId="0" borderId="76" xfId="0" applyFont="1" applyFill="1" applyBorder="1" applyAlignment="1" applyProtection="1">
      <alignment horizontal="center" vertical="center" wrapText="1"/>
      <protection locked="0"/>
    </xf>
    <xf numFmtId="1" fontId="26" fillId="2" borderId="0" xfId="0" applyNumberFormat="1" applyFont="1" applyFill="1" applyAlignment="1">
      <alignment vertical="center"/>
    </xf>
    <xf numFmtId="1" fontId="7" fillId="0" borderId="0" xfId="0" applyNumberFormat="1" applyFont="1" applyFill="1" applyBorder="1" applyAlignment="1">
      <alignment horizontal="center" vertical="center"/>
    </xf>
    <xf numFmtId="1" fontId="11" fillId="0" borderId="21" xfId="0" applyNumberFormat="1" applyFont="1" applyFill="1" applyBorder="1" applyAlignment="1">
      <alignment horizontal="center" vertical="center"/>
    </xf>
    <xf numFmtId="1" fontId="11" fillId="0" borderId="27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7" fillId="0" borderId="0" xfId="0" applyFont="1" applyFill="1" applyBorder="1" applyAlignment="1">
      <alignment horizontal="center" vertical="center" textRotation="90" wrapText="1"/>
    </xf>
    <xf numFmtId="0" fontId="37" fillId="2" borderId="46" xfId="0" applyFont="1" applyFill="1" applyBorder="1" applyAlignment="1">
      <alignment horizontal="center" vertical="center"/>
    </xf>
    <xf numFmtId="0" fontId="37" fillId="2" borderId="47" xfId="0" applyFont="1" applyFill="1" applyBorder="1" applyAlignment="1">
      <alignment horizontal="center" vertical="center"/>
    </xf>
    <xf numFmtId="0" fontId="37" fillId="2" borderId="77" xfId="0" applyFont="1" applyFill="1" applyBorder="1" applyAlignment="1">
      <alignment horizontal="center" vertical="center"/>
    </xf>
    <xf numFmtId="0" fontId="37" fillId="2" borderId="21" xfId="0" applyFont="1" applyFill="1" applyBorder="1" applyAlignment="1">
      <alignment horizontal="center" vertical="center"/>
    </xf>
    <xf numFmtId="0" fontId="37" fillId="2" borderId="78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37" fillId="2" borderId="13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/>
    </xf>
    <xf numFmtId="0" fontId="37" fillId="2" borderId="27" xfId="0" applyFont="1" applyFill="1" applyBorder="1" applyAlignment="1">
      <alignment horizontal="center" vertical="center"/>
    </xf>
    <xf numFmtId="0" fontId="37" fillId="2" borderId="2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37" fillId="2" borderId="67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10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0" fontId="37" fillId="2" borderId="12" xfId="0" applyFont="1" applyFill="1" applyBorder="1" applyAlignment="1">
      <alignment horizontal="center" vertical="center"/>
    </xf>
    <xf numFmtId="0" fontId="37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7" fillId="2" borderId="34" xfId="0" applyFont="1" applyFill="1" applyBorder="1" applyAlignment="1">
      <alignment horizontal="center" vertical="center"/>
    </xf>
    <xf numFmtId="0" fontId="37" fillId="2" borderId="30" xfId="0" applyFont="1" applyFill="1" applyBorder="1" applyAlignment="1">
      <alignment horizontal="center" vertical="center"/>
    </xf>
    <xf numFmtId="0" fontId="37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3" fillId="0" borderId="41" xfId="0" applyFont="1" applyFill="1" applyBorder="1"/>
    <xf numFmtId="0" fontId="3" fillId="0" borderId="32" xfId="0" applyFont="1" applyFill="1" applyBorder="1"/>
    <xf numFmtId="0" fontId="5" fillId="0" borderId="2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textRotation="90" wrapText="1"/>
    </xf>
    <xf numFmtId="0" fontId="4" fillId="11" borderId="38" xfId="0" applyFont="1" applyFill="1" applyBorder="1" applyAlignment="1">
      <alignment horizontal="center" vertical="center" wrapText="1"/>
    </xf>
    <xf numFmtId="1" fontId="10" fillId="4" borderId="46" xfId="0" applyNumberFormat="1" applyFont="1" applyFill="1" applyBorder="1" applyAlignment="1" applyProtection="1">
      <alignment horizontal="center" vertical="center"/>
      <protection locked="0"/>
    </xf>
    <xf numFmtId="1" fontId="10" fillId="4" borderId="48" xfId="0" applyNumberFormat="1" applyFont="1" applyFill="1" applyBorder="1" applyAlignment="1" applyProtection="1">
      <alignment horizontal="center" vertical="center"/>
      <protection locked="0"/>
    </xf>
    <xf numFmtId="0" fontId="10" fillId="0" borderId="46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0" borderId="45" xfId="0" applyFont="1" applyFill="1" applyBorder="1" applyAlignment="1" applyProtection="1">
      <alignment horizontal="center" vertical="center"/>
      <protection locked="0"/>
    </xf>
    <xf numFmtId="9" fontId="7" fillId="0" borderId="14" xfId="1" applyFont="1" applyFill="1" applyBorder="1" applyAlignment="1">
      <alignment vertical="center"/>
    </xf>
    <xf numFmtId="9" fontId="7" fillId="0" borderId="14" xfId="1" applyNumberFormat="1" applyFont="1" applyFill="1" applyBorder="1" applyAlignment="1">
      <alignment vertical="center"/>
    </xf>
    <xf numFmtId="1" fontId="7" fillId="0" borderId="14" xfId="1" applyNumberFormat="1" applyFont="1" applyFill="1" applyBorder="1" applyAlignment="1">
      <alignment vertical="center"/>
    </xf>
    <xf numFmtId="1" fontId="7" fillId="0" borderId="0" xfId="1" applyNumberFormat="1" applyFont="1" applyFill="1" applyAlignment="1">
      <alignment vertical="center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1" fontId="10" fillId="4" borderId="51" xfId="0" applyNumberFormat="1" applyFont="1" applyFill="1" applyBorder="1" applyAlignment="1" applyProtection="1">
      <alignment horizontal="center" vertical="center"/>
      <protection locked="0"/>
    </xf>
    <xf numFmtId="0" fontId="14" fillId="0" borderId="13" xfId="0" applyFont="1" applyFill="1" applyBorder="1" applyAlignment="1" applyProtection="1">
      <alignment horizontal="center" vertical="center"/>
      <protection locked="0"/>
    </xf>
    <xf numFmtId="164" fontId="14" fillId="0" borderId="27" xfId="0" applyNumberFormat="1" applyFont="1" applyFill="1" applyBorder="1" applyAlignment="1" applyProtection="1">
      <alignment horizontal="center" vertical="center"/>
      <protection locked="0"/>
    </xf>
    <xf numFmtId="0" fontId="14" fillId="0" borderId="25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25" xfId="0" applyFont="1" applyFill="1" applyBorder="1" applyAlignment="1" applyProtection="1">
      <alignment horizontal="center" vertical="center"/>
      <protection locked="0"/>
    </xf>
    <xf numFmtId="0" fontId="12" fillId="0" borderId="25" xfId="0" applyFont="1" applyFill="1" applyBorder="1" applyAlignment="1" applyProtection="1">
      <alignment horizontal="center" vertical="center"/>
      <protection locked="0"/>
    </xf>
    <xf numFmtId="1" fontId="14" fillId="4" borderId="13" xfId="0" applyNumberFormat="1" applyFont="1" applyFill="1" applyBorder="1" applyAlignment="1" applyProtection="1">
      <alignment horizontal="center" vertical="center"/>
      <protection locked="0"/>
    </xf>
    <xf numFmtId="1" fontId="16" fillId="0" borderId="27" xfId="0" applyNumberFormat="1" applyFont="1" applyFill="1" applyBorder="1" applyAlignment="1" applyProtection="1">
      <alignment horizontal="center" vertical="center"/>
      <protection locked="0"/>
    </xf>
    <xf numFmtId="0" fontId="16" fillId="0" borderId="25" xfId="0" applyFont="1" applyFill="1" applyBorder="1" applyAlignment="1" applyProtection="1">
      <alignment horizontal="center" vertical="center"/>
      <protection locked="0"/>
    </xf>
    <xf numFmtId="1" fontId="10" fillId="6" borderId="27" xfId="0" applyNumberFormat="1" applyFont="1" applyFill="1" applyBorder="1" applyAlignment="1" applyProtection="1">
      <alignment horizontal="center" vertical="center"/>
      <protection locked="0"/>
    </xf>
    <xf numFmtId="0" fontId="12" fillId="0" borderId="6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6" fillId="0" borderId="52" xfId="0" applyFont="1" applyFill="1" applyBorder="1" applyAlignment="1" applyProtection="1">
      <alignment horizontal="center" vertical="center"/>
      <protection locked="0"/>
    </xf>
    <xf numFmtId="1" fontId="16" fillId="0" borderId="76" xfId="0" applyNumberFormat="1" applyFont="1" applyFill="1" applyBorder="1" applyAlignment="1" applyProtection="1">
      <alignment horizontal="center" vertical="center"/>
      <protection locked="0"/>
    </xf>
    <xf numFmtId="0" fontId="16" fillId="0" borderId="49" xfId="0" applyFont="1" applyFill="1" applyBorder="1" applyAlignment="1" applyProtection="1">
      <alignment horizontal="center" vertical="center"/>
      <protection locked="0"/>
    </xf>
    <xf numFmtId="0" fontId="9" fillId="12" borderId="14" xfId="0" applyFont="1" applyFill="1" applyBorder="1" applyAlignment="1">
      <alignment horizontal="center" vertical="center"/>
    </xf>
    <xf numFmtId="1" fontId="14" fillId="4" borderId="30" xfId="0" applyNumberFormat="1" applyFont="1" applyFill="1" applyBorder="1" applyAlignment="1" applyProtection="1">
      <alignment horizontal="center" vertical="center"/>
      <protection locked="0"/>
    </xf>
    <xf numFmtId="1" fontId="10" fillId="4" borderId="59" xfId="0" applyNumberFormat="1" applyFont="1" applyFill="1" applyBorder="1" applyAlignment="1" applyProtection="1">
      <alignment horizontal="center" vertical="center"/>
      <protection locked="0"/>
    </xf>
    <xf numFmtId="164" fontId="16" fillId="0" borderId="36" xfId="0" applyNumberFormat="1" applyFont="1" applyFill="1" applyBorder="1" applyAlignment="1" applyProtection="1">
      <alignment horizontal="center" vertical="center"/>
      <protection locked="0"/>
    </xf>
    <xf numFmtId="0" fontId="8" fillId="0" borderId="41" xfId="0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40" xfId="0" applyNumberFormat="1" applyFont="1" applyFill="1" applyBorder="1" applyAlignment="1">
      <alignment horizontal="center" vertical="center"/>
    </xf>
    <xf numFmtId="1" fontId="8" fillId="0" borderId="4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8" fillId="0" borderId="23" xfId="0" applyNumberFormat="1" applyFont="1" applyFill="1" applyBorder="1" applyAlignment="1">
      <alignment horizontal="center" vertical="center"/>
    </xf>
    <xf numFmtId="1" fontId="8" fillId="0" borderId="22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Alignment="1">
      <alignment vertical="center"/>
    </xf>
    <xf numFmtId="1" fontId="6" fillId="0" borderId="39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1" fontId="6" fillId="0" borderId="40" xfId="0" applyNumberFormat="1" applyFont="1" applyFill="1" applyBorder="1" applyAlignment="1">
      <alignment horizontal="center" vertical="center"/>
    </xf>
    <xf numFmtId="0" fontId="7" fillId="4" borderId="46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67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7" fillId="6" borderId="14" xfId="0" applyFont="1" applyFill="1" applyBorder="1" applyAlignment="1" applyProtection="1">
      <alignment horizontal="center" vertical="center" wrapText="1"/>
      <protection locked="0"/>
    </xf>
    <xf numFmtId="0" fontId="7" fillId="6" borderId="24" xfId="0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Fill="1" applyBorder="1" applyAlignment="1" applyProtection="1">
      <alignment horizontal="center" vertical="center" wrapText="1"/>
      <protection locked="0"/>
    </xf>
    <xf numFmtId="1" fontId="7" fillId="6" borderId="6" xfId="0" applyNumberFormat="1" applyFont="1" applyFill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1" fontId="7" fillId="6" borderId="14" xfId="0" applyNumberFormat="1" applyFont="1" applyFill="1" applyBorder="1" applyAlignment="1" applyProtection="1">
      <alignment horizontal="center" vertical="center"/>
      <protection locked="0"/>
    </xf>
    <xf numFmtId="1" fontId="7" fillId="6" borderId="24" xfId="0" applyNumberFormat="1" applyFont="1" applyFill="1" applyBorder="1" applyAlignment="1" applyProtection="1">
      <alignment horizontal="center" vertical="center"/>
      <protection locked="0"/>
    </xf>
    <xf numFmtId="1" fontId="7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7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27" xfId="0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1" fontId="7" fillId="6" borderId="43" xfId="0" applyNumberFormat="1" applyFont="1" applyFill="1" applyBorder="1" applyAlignment="1">
      <alignment horizontal="center" vertical="center"/>
    </xf>
    <xf numFmtId="1" fontId="7" fillId="6" borderId="15" xfId="0" applyNumberFormat="1" applyFont="1" applyFill="1" applyBorder="1" applyAlignment="1">
      <alignment horizontal="center" vertical="center"/>
    </xf>
    <xf numFmtId="1" fontId="7" fillId="4" borderId="52" xfId="0" applyNumberFormat="1" applyFont="1" applyFill="1" applyBorder="1" applyAlignment="1">
      <alignment horizontal="center" vertical="center"/>
    </xf>
    <xf numFmtId="1" fontId="7" fillId="0" borderId="52" xfId="0" applyNumberFormat="1" applyFont="1" applyFill="1" applyBorder="1" applyAlignment="1">
      <alignment horizontal="center" vertical="center"/>
    </xf>
    <xf numFmtId="1" fontId="7" fillId="0" borderId="76" xfId="0" applyNumberFormat="1" applyFont="1" applyFill="1" applyBorder="1" applyAlignment="1">
      <alignment horizontal="center" vertical="center"/>
    </xf>
    <xf numFmtId="1" fontId="7" fillId="0" borderId="45" xfId="0" applyNumberFormat="1" applyFont="1" applyFill="1" applyBorder="1" applyAlignment="1">
      <alignment horizontal="center" vertical="center"/>
    </xf>
    <xf numFmtId="1" fontId="7" fillId="0" borderId="46" xfId="0" applyNumberFormat="1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1" fontId="7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3" xfId="0" applyFont="1" applyFill="1" applyBorder="1" applyAlignment="1" applyProtection="1">
      <alignment horizontal="center" vertical="center" wrapText="1"/>
      <protection locked="0"/>
    </xf>
    <xf numFmtId="1" fontId="7" fillId="0" borderId="30" xfId="0" applyNumberFormat="1" applyFont="1" applyFill="1" applyBorder="1" applyAlignment="1">
      <alignment horizontal="center" vertical="center"/>
    </xf>
    <xf numFmtId="1" fontId="6" fillId="0" borderId="29" xfId="0" applyNumberFormat="1" applyFont="1" applyFill="1" applyBorder="1" applyAlignment="1">
      <alignment horizontal="center" vertical="center"/>
    </xf>
    <xf numFmtId="1" fontId="6" fillId="0" borderId="38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vertical="center"/>
    </xf>
    <xf numFmtId="2" fontId="7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>
      <alignment horizontal="center" vertical="center"/>
    </xf>
    <xf numFmtId="1" fontId="11" fillId="0" borderId="15" xfId="0" applyNumberFormat="1" applyFont="1" applyFill="1" applyBorder="1" applyAlignment="1">
      <alignment horizontal="center" vertical="center"/>
    </xf>
    <xf numFmtId="1" fontId="11" fillId="0" borderId="32" xfId="0" applyNumberFormat="1" applyFont="1" applyFill="1" applyBorder="1" applyAlignment="1">
      <alignment horizontal="center" vertical="center"/>
    </xf>
    <xf numFmtId="1" fontId="30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1" fontId="31" fillId="0" borderId="0" xfId="2" applyNumberFormat="1" applyFont="1" applyAlignment="1">
      <alignment horizontal="center" vertical="center"/>
    </xf>
    <xf numFmtId="1" fontId="9" fillId="0" borderId="0" xfId="0" applyNumberFormat="1" applyFont="1" applyAlignment="1">
      <alignment vertical="center" wrapText="1"/>
    </xf>
    <xf numFmtId="1" fontId="31" fillId="0" borderId="0" xfId="2" applyNumberFormat="1" applyFont="1" applyFill="1" applyAlignment="1">
      <alignment horizontal="center" vertical="center"/>
    </xf>
    <xf numFmtId="0" fontId="31" fillId="0" borderId="0" xfId="0" applyFont="1" applyFill="1" applyBorder="1" applyAlignment="1">
      <alignment vertical="center" wrapText="1"/>
    </xf>
    <xf numFmtId="49" fontId="9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wrapText="1"/>
    </xf>
    <xf numFmtId="0" fontId="9" fillId="14" borderId="0" xfId="0" applyFont="1" applyFill="1" applyAlignment="1">
      <alignment wrapText="1"/>
    </xf>
    <xf numFmtId="0" fontId="7" fillId="0" borderId="83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60" xfId="0" applyFont="1" applyFill="1" applyBorder="1" applyAlignment="1">
      <alignment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wrapText="1"/>
    </xf>
    <xf numFmtId="0" fontId="9" fillId="0" borderId="88" xfId="0" applyFont="1" applyBorder="1" applyAlignment="1">
      <alignment wrapText="1"/>
    </xf>
    <xf numFmtId="0" fontId="11" fillId="0" borderId="41" xfId="0" applyFont="1" applyFill="1" applyBorder="1" applyAlignment="1">
      <alignment horizontal="left" vertical="center" wrapText="1"/>
    </xf>
    <xf numFmtId="0" fontId="11" fillId="2" borderId="41" xfId="0" applyFont="1" applyFill="1" applyBorder="1" applyAlignment="1">
      <alignment horizontal="left" vertical="center" wrapText="1"/>
    </xf>
    <xf numFmtId="0" fontId="22" fillId="0" borderId="41" xfId="0" applyFont="1" applyFill="1" applyBorder="1" applyAlignment="1">
      <alignment horizontal="left" vertical="center" wrapText="1"/>
    </xf>
    <xf numFmtId="1" fontId="14" fillId="6" borderId="27" xfId="0" applyNumberFormat="1" applyFont="1" applyFill="1" applyBorder="1" applyAlignment="1" applyProtection="1">
      <alignment horizontal="center" vertical="center"/>
      <protection locked="0"/>
    </xf>
    <xf numFmtId="2" fontId="1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3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3" fillId="2" borderId="44" xfId="0" applyFont="1" applyFill="1" applyBorder="1" applyAlignment="1" applyProtection="1">
      <alignment horizontal="center" vertical="center"/>
      <protection locked="0"/>
    </xf>
    <xf numFmtId="2" fontId="10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vertical="center"/>
    </xf>
    <xf numFmtId="0" fontId="12" fillId="2" borderId="24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6" fillId="2" borderId="14" xfId="0" applyFont="1" applyFill="1" applyBorder="1" applyAlignment="1" applyProtection="1">
      <alignment horizontal="center" vertical="center"/>
      <protection locked="0"/>
    </xf>
    <xf numFmtId="0" fontId="16" fillId="2" borderId="24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19" fillId="2" borderId="53" xfId="0" applyFont="1" applyFill="1" applyBorder="1" applyAlignment="1">
      <alignment horizontal="center" vertical="center"/>
    </xf>
    <xf numFmtId="1" fontId="20" fillId="2" borderId="55" xfId="0" applyNumberFormat="1" applyFont="1" applyFill="1" applyBorder="1" applyAlignment="1">
      <alignment horizontal="center" vertical="center"/>
    </xf>
    <xf numFmtId="2" fontId="10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43" xfId="0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vertical="center"/>
      <protection locked="0"/>
    </xf>
    <xf numFmtId="0" fontId="8" fillId="2" borderId="57" xfId="0" applyFont="1" applyFill="1" applyBorder="1" applyAlignment="1" applyProtection="1">
      <alignment horizontal="center" vertical="center"/>
      <protection locked="0"/>
    </xf>
    <xf numFmtId="0" fontId="12" fillId="2" borderId="50" xfId="0" applyFont="1" applyFill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/>
    </xf>
    <xf numFmtId="0" fontId="18" fillId="2" borderId="68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/>
    </xf>
    <xf numFmtId="0" fontId="18" fillId="2" borderId="68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 wrapText="1"/>
    </xf>
    <xf numFmtId="0" fontId="12" fillId="2" borderId="70" xfId="0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90" xfId="0" applyFont="1" applyFill="1" applyBorder="1" applyAlignment="1">
      <alignment horizontal="center" vertical="center"/>
    </xf>
    <xf numFmtId="0" fontId="12" fillId="2" borderId="91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8" fillId="2" borderId="8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 wrapText="1"/>
    </xf>
    <xf numFmtId="0" fontId="5" fillId="15" borderId="30" xfId="0" applyFont="1" applyFill="1" applyBorder="1" applyAlignment="1">
      <alignment horizontal="center" vertical="center"/>
    </xf>
    <xf numFmtId="0" fontId="5" fillId="15" borderId="31" xfId="0" applyFont="1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center" vertical="center"/>
    </xf>
    <xf numFmtId="0" fontId="5" fillId="15" borderId="3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0" xfId="0" applyFont="1" applyFill="1" applyBorder="1" applyAlignment="1">
      <alignment horizontal="center" vertical="center"/>
    </xf>
    <xf numFmtId="1" fontId="6" fillId="2" borderId="29" xfId="0" applyNumberFormat="1" applyFont="1" applyFill="1" applyBorder="1" applyAlignment="1">
      <alignment horizontal="center"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15" borderId="23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82" xfId="0" applyNumberFormat="1" applyFont="1" applyFill="1" applyBorder="1" applyAlignment="1">
      <alignment horizontal="center" vertical="center"/>
    </xf>
    <xf numFmtId="1" fontId="6" fillId="2" borderId="37" xfId="0" applyNumberFormat="1" applyFont="1" applyFill="1" applyBorder="1" applyAlignment="1">
      <alignment horizontal="center" vertical="center"/>
    </xf>
    <xf numFmtId="1" fontId="6" fillId="2" borderId="4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0" fontId="7" fillId="0" borderId="75" xfId="0" applyFont="1" applyFill="1" applyBorder="1" applyAlignment="1" applyProtection="1">
      <alignment horizontal="center" vertical="center" wrapText="1"/>
      <protection locked="0"/>
    </xf>
    <xf numFmtId="0" fontId="7" fillId="0" borderId="88" xfId="0" applyFont="1" applyFill="1" applyBorder="1" applyAlignment="1" applyProtection="1">
      <alignment horizontal="center" vertical="center" wrapText="1"/>
      <protection locked="0"/>
    </xf>
    <xf numFmtId="0" fontId="7" fillId="0" borderId="52" xfId="0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Fill="1" applyBorder="1" applyAlignment="1">
      <alignment horizontal="center" vertical="center"/>
    </xf>
    <xf numFmtId="0" fontId="7" fillId="0" borderId="75" xfId="0" applyFont="1" applyFill="1" applyBorder="1" applyAlignment="1" applyProtection="1">
      <alignment horizontal="center" vertical="center"/>
      <protection locked="0"/>
    </xf>
    <xf numFmtId="0" fontId="7" fillId="0" borderId="71" xfId="0" applyFont="1" applyFill="1" applyBorder="1" applyAlignment="1" applyProtection="1">
      <alignment horizontal="center" vertical="center" wrapText="1"/>
      <protection locked="0"/>
    </xf>
    <xf numFmtId="0" fontId="7" fillId="0" borderId="75" xfId="0" applyFont="1" applyFill="1" applyBorder="1" applyAlignment="1">
      <alignment horizontal="center" vertical="center"/>
    </xf>
    <xf numFmtId="0" fontId="7" fillId="0" borderId="71" xfId="0" applyFont="1" applyFill="1" applyBorder="1" applyAlignment="1" applyProtection="1">
      <alignment horizontal="center" vertical="center"/>
      <protection locked="0"/>
    </xf>
    <xf numFmtId="0" fontId="7" fillId="0" borderId="71" xfId="0" applyFont="1" applyFill="1" applyBorder="1" applyAlignment="1">
      <alignment horizontal="center" vertical="center"/>
    </xf>
    <xf numFmtId="1" fontId="7" fillId="0" borderId="75" xfId="0" applyNumberFormat="1" applyFont="1" applyFill="1" applyBorder="1" applyAlignment="1">
      <alignment horizontal="center" vertical="center"/>
    </xf>
    <xf numFmtId="164" fontId="7" fillId="0" borderId="71" xfId="0" applyNumberFormat="1" applyFont="1" applyFill="1" applyBorder="1" applyAlignment="1">
      <alignment horizontal="center" vertical="center"/>
    </xf>
    <xf numFmtId="1" fontId="7" fillId="0" borderId="71" xfId="0" applyNumberFormat="1" applyFont="1" applyFill="1" applyBorder="1" applyAlignment="1">
      <alignment horizontal="center" vertical="center"/>
    </xf>
    <xf numFmtId="1" fontId="7" fillId="0" borderId="49" xfId="0" applyNumberFormat="1" applyFont="1" applyFill="1" applyBorder="1" applyAlignment="1">
      <alignment horizontal="center" vertical="center"/>
    </xf>
    <xf numFmtId="1" fontId="7" fillId="0" borderId="87" xfId="0" applyNumberFormat="1" applyFont="1" applyFill="1" applyBorder="1" applyAlignment="1">
      <alignment horizontal="center" vertical="center"/>
    </xf>
    <xf numFmtId="1" fontId="7" fillId="0" borderId="96" xfId="0" applyNumberFormat="1" applyFont="1" applyFill="1" applyBorder="1" applyAlignment="1">
      <alignment horizontal="center" vertical="center"/>
    </xf>
    <xf numFmtId="1" fontId="6" fillId="0" borderId="82" xfId="0" applyNumberFormat="1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1" fontId="7" fillId="0" borderId="67" xfId="0" applyNumberFormat="1" applyFont="1" applyFill="1" applyBorder="1" applyAlignment="1">
      <alignment horizontal="center" vertical="center"/>
    </xf>
    <xf numFmtId="1" fontId="7" fillId="0" borderId="106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4" fillId="0" borderId="71" xfId="0" applyFont="1" applyFill="1" applyBorder="1" applyAlignment="1" applyProtection="1">
      <alignment horizontal="center" vertical="center"/>
      <protection locked="0"/>
    </xf>
    <xf numFmtId="0" fontId="10" fillId="0" borderId="71" xfId="0" applyFont="1" applyFill="1" applyBorder="1" applyAlignment="1" applyProtection="1">
      <alignment horizontal="center" vertical="center"/>
      <protection locked="0"/>
    </xf>
    <xf numFmtId="0" fontId="10" fillId="0" borderId="61" xfId="0" applyFont="1" applyFill="1" applyBorder="1" applyAlignment="1" applyProtection="1">
      <alignment horizontal="center" vertical="center"/>
      <protection locked="0"/>
    </xf>
    <xf numFmtId="0" fontId="14" fillId="0" borderId="27" xfId="0" applyFont="1" applyFill="1" applyBorder="1" applyAlignment="1" applyProtection="1">
      <alignment horizontal="center" vertical="center"/>
      <protection locked="0"/>
    </xf>
    <xf numFmtId="0" fontId="16" fillId="0" borderId="76" xfId="0" applyFont="1" applyFill="1" applyBorder="1" applyAlignment="1" applyProtection="1">
      <alignment horizontal="center" vertical="center"/>
      <protection locked="0"/>
    </xf>
    <xf numFmtId="1" fontId="10" fillId="3" borderId="0" xfId="0" applyNumberFormat="1" applyFont="1" applyFill="1" applyBorder="1" applyAlignment="1">
      <alignment horizontal="center" vertical="center"/>
    </xf>
    <xf numFmtId="1" fontId="10" fillId="3" borderId="71" xfId="0" applyNumberFormat="1" applyFont="1" applyFill="1" applyBorder="1" applyAlignment="1">
      <alignment horizontal="center" vertical="center"/>
    </xf>
    <xf numFmtId="1" fontId="21" fillId="3" borderId="71" xfId="0" applyNumberFormat="1" applyFont="1" applyFill="1" applyBorder="1" applyAlignment="1">
      <alignment horizontal="center" vertical="center"/>
    </xf>
    <xf numFmtId="1" fontId="10" fillId="3" borderId="75" xfId="0" applyNumberFormat="1" applyFont="1" applyFill="1" applyBorder="1" applyAlignment="1">
      <alignment horizontal="center" vertical="center"/>
    </xf>
    <xf numFmtId="1" fontId="14" fillId="3" borderId="88" xfId="0" applyNumberFormat="1" applyFont="1" applyFill="1" applyBorder="1" applyAlignment="1">
      <alignment horizontal="center" vertical="center"/>
    </xf>
    <xf numFmtId="1" fontId="13" fillId="0" borderId="45" xfId="0" applyNumberFormat="1" applyFont="1" applyFill="1" applyBorder="1" applyAlignment="1">
      <alignment horizontal="center" vertical="center"/>
    </xf>
    <xf numFmtId="1" fontId="13" fillId="0" borderId="25" xfId="0" applyNumberFormat="1" applyFont="1" applyFill="1" applyBorder="1" applyAlignment="1">
      <alignment horizontal="center" vertical="center"/>
    </xf>
    <xf numFmtId="1" fontId="13" fillId="0" borderId="18" xfId="0" applyNumberFormat="1" applyFont="1" applyFill="1" applyBorder="1" applyAlignment="1">
      <alignment horizontal="center" vertical="center"/>
    </xf>
    <xf numFmtId="1" fontId="13" fillId="0" borderId="49" xfId="0" applyNumberFormat="1" applyFont="1" applyFill="1" applyBorder="1" applyAlignment="1">
      <alignment horizontal="center" vertical="center"/>
    </xf>
    <xf numFmtId="1" fontId="13" fillId="0" borderId="62" xfId="0" applyNumberFormat="1" applyFont="1" applyFill="1" applyBorder="1" applyAlignment="1">
      <alignment horizontal="center" vertical="center"/>
    </xf>
    <xf numFmtId="1" fontId="13" fillId="0" borderId="16" xfId="0" applyNumberFormat="1" applyFont="1" applyFill="1" applyBorder="1" applyAlignment="1">
      <alignment horizontal="center" vertical="center"/>
    </xf>
    <xf numFmtId="1" fontId="13" fillId="0" borderId="8" xfId="0" applyNumberFormat="1" applyFont="1" applyFill="1" applyBorder="1" applyAlignment="1">
      <alignment horizontal="center" vertical="center"/>
    </xf>
    <xf numFmtId="1" fontId="13" fillId="0" borderId="57" xfId="0" applyNumberFormat="1" applyFont="1" applyFill="1" applyBorder="1" applyAlignment="1">
      <alignment horizontal="center" vertical="center"/>
    </xf>
    <xf numFmtId="1" fontId="13" fillId="0" borderId="33" xfId="0" applyNumberFormat="1" applyFont="1" applyFill="1" applyBorder="1" applyAlignment="1">
      <alignment horizontal="center" vertical="center"/>
    </xf>
    <xf numFmtId="1" fontId="21" fillId="3" borderId="75" xfId="0" applyNumberFormat="1" applyFont="1" applyFill="1" applyBorder="1" applyAlignment="1">
      <alignment horizontal="center" vertical="center"/>
    </xf>
    <xf numFmtId="1" fontId="21" fillId="3" borderId="82" xfId="0" applyNumberFormat="1" applyFont="1" applyFill="1" applyBorder="1" applyAlignment="1">
      <alignment horizontal="center" vertical="center"/>
    </xf>
    <xf numFmtId="1" fontId="7" fillId="3" borderId="87" xfId="0" applyNumberFormat="1" applyFont="1" applyFill="1" applyBorder="1" applyAlignment="1">
      <alignment horizontal="center" vertical="center"/>
    </xf>
    <xf numFmtId="1" fontId="7" fillId="3" borderId="71" xfId="0" applyNumberFormat="1" applyFont="1" applyFill="1" applyBorder="1" applyAlignment="1">
      <alignment horizontal="center" vertical="center"/>
    </xf>
    <xf numFmtId="1" fontId="7" fillId="3" borderId="96" xfId="0" applyNumberFormat="1" applyFont="1" applyFill="1" applyBorder="1" applyAlignment="1">
      <alignment horizontal="center" vertical="center"/>
    </xf>
    <xf numFmtId="1" fontId="6" fillId="9" borderId="82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" fontId="6" fillId="0" borderId="49" xfId="0" applyNumberFormat="1" applyFont="1" applyFill="1" applyBorder="1" applyAlignment="1">
      <alignment horizontal="center" vertical="center"/>
    </xf>
    <xf numFmtId="1" fontId="6" fillId="0" borderId="78" xfId="0" applyNumberFormat="1" applyFont="1" applyFill="1" applyBorder="1" applyAlignment="1">
      <alignment horizontal="center" vertical="center"/>
    </xf>
    <xf numFmtId="1" fontId="6" fillId="0" borderId="34" xfId="0" applyNumberFormat="1" applyFont="1" applyFill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1" fontId="6" fillId="0" borderId="57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1" fontId="6" fillId="2" borderId="80" xfId="0" applyNumberFormat="1" applyFont="1" applyFill="1" applyBorder="1" applyAlignment="1">
      <alignment horizontal="center" vertical="center"/>
    </xf>
    <xf numFmtId="1" fontId="6" fillId="9" borderId="1" xfId="0" applyNumberFormat="1" applyFont="1" applyFill="1" applyBorder="1" applyAlignment="1">
      <alignment horizontal="center" vertical="center"/>
    </xf>
    <xf numFmtId="1" fontId="7" fillId="3" borderId="75" xfId="0" applyNumberFormat="1" applyFont="1" applyFill="1" applyBorder="1" applyAlignment="1">
      <alignment horizontal="center" vertical="center"/>
    </xf>
    <xf numFmtId="1" fontId="7" fillId="3" borderId="88" xfId="0" applyNumberFormat="1" applyFont="1" applyFill="1" applyBorder="1" applyAlignment="1">
      <alignment horizontal="center" vertical="center"/>
    </xf>
    <xf numFmtId="0" fontId="6" fillId="0" borderId="44" xfId="0" applyFont="1" applyFill="1" applyBorder="1" applyAlignment="1" applyProtection="1">
      <alignment horizontal="center" vertical="center" wrapText="1"/>
      <protection locked="0"/>
    </xf>
    <xf numFmtId="0" fontId="6" fillId="0" borderId="41" xfId="0" applyFont="1" applyFill="1" applyBorder="1" applyAlignment="1">
      <alignment horizontal="center" vertical="center"/>
    </xf>
    <xf numFmtId="165" fontId="29" fillId="0" borderId="60" xfId="0" applyNumberFormat="1" applyFont="1" applyFill="1" applyBorder="1" applyAlignment="1">
      <alignment horizontal="center" vertical="center"/>
    </xf>
    <xf numFmtId="166" fontId="11" fillId="0" borderId="86" xfId="0" applyNumberFormat="1" applyFont="1" applyFill="1" applyBorder="1" applyAlignment="1">
      <alignment vertical="center"/>
    </xf>
    <xf numFmtId="0" fontId="11" fillId="0" borderId="86" xfId="0" applyFont="1" applyFill="1" applyBorder="1" applyAlignment="1">
      <alignment vertical="center"/>
    </xf>
    <xf numFmtId="1" fontId="11" fillId="0" borderId="76" xfId="0" applyNumberFormat="1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left" vertical="center" wrapText="1"/>
    </xf>
    <xf numFmtId="0" fontId="6" fillId="0" borderId="83" xfId="0" applyFont="1" applyFill="1" applyBorder="1" applyAlignment="1">
      <alignment horizontal="left" vertical="center" wrapText="1"/>
    </xf>
    <xf numFmtId="0" fontId="6" fillId="0" borderId="83" xfId="0" applyFont="1" applyFill="1" applyBorder="1" applyAlignment="1">
      <alignment wrapText="1"/>
    </xf>
    <xf numFmtId="0" fontId="7" fillId="0" borderId="82" xfId="0" applyFont="1" applyFill="1" applyBorder="1" applyAlignment="1">
      <alignment wrapText="1"/>
    </xf>
    <xf numFmtId="0" fontId="7" fillId="0" borderId="38" xfId="0" applyFont="1" applyFill="1" applyBorder="1" applyAlignment="1">
      <alignment wrapText="1"/>
    </xf>
    <xf numFmtId="167" fontId="27" fillId="0" borderId="2" xfId="1" applyNumberFormat="1" applyFont="1" applyFill="1" applyBorder="1" applyAlignment="1">
      <alignment horizontal="center" vertical="center"/>
    </xf>
    <xf numFmtId="0" fontId="27" fillId="0" borderId="37" xfId="0" applyFont="1" applyFill="1" applyBorder="1" applyAlignment="1">
      <alignment horizontal="center" vertical="center"/>
    </xf>
    <xf numFmtId="1" fontId="11" fillId="0" borderId="59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Continuous" vertical="center" wrapText="1"/>
    </xf>
    <xf numFmtId="0" fontId="12" fillId="2" borderId="25" xfId="0" applyFont="1" applyFill="1" applyBorder="1" applyAlignment="1" applyProtection="1">
      <alignment horizontal="center" vertical="center"/>
      <protection locked="0"/>
    </xf>
    <xf numFmtId="0" fontId="16" fillId="2" borderId="25" xfId="0" applyFont="1" applyFill="1" applyBorder="1" applyAlignment="1">
      <alignment horizontal="center" vertical="center"/>
    </xf>
    <xf numFmtId="0" fontId="17" fillId="2" borderId="25" xfId="0" applyNumberFormat="1" applyFont="1" applyFill="1" applyBorder="1" applyAlignment="1" applyProtection="1">
      <alignment horizontal="center" vertical="center"/>
      <protection locked="0"/>
    </xf>
    <xf numFmtId="0" fontId="16" fillId="2" borderId="25" xfId="0" applyFont="1" applyFill="1" applyBorder="1" applyAlignment="1">
      <alignment vertical="center"/>
    </xf>
    <xf numFmtId="0" fontId="15" fillId="2" borderId="108" xfId="0" applyFont="1" applyFill="1" applyBorder="1" applyAlignment="1">
      <alignment vertical="center" wrapText="1"/>
    </xf>
    <xf numFmtId="0" fontId="11" fillId="2" borderId="16" xfId="0" applyFont="1" applyFill="1" applyBorder="1" applyAlignment="1" applyProtection="1">
      <alignment horizontal="left" vertical="center" wrapText="1"/>
      <protection locked="0"/>
    </xf>
    <xf numFmtId="0" fontId="15" fillId="2" borderId="68" xfId="0" applyFont="1" applyFill="1" applyBorder="1" applyAlignment="1">
      <alignment horizontal="left" vertical="center" wrapText="1"/>
    </xf>
    <xf numFmtId="0" fontId="19" fillId="2" borderId="16" xfId="0" applyFont="1" applyFill="1" applyBorder="1" applyAlignment="1" applyProtection="1">
      <alignment horizontal="left" vertical="center" wrapText="1"/>
      <protection locked="0"/>
    </xf>
    <xf numFmtId="0" fontId="12" fillId="2" borderId="74" xfId="0" applyFont="1" applyFill="1" applyBorder="1" applyAlignment="1">
      <alignment vertical="center" wrapText="1"/>
    </xf>
    <xf numFmtId="0" fontId="12" fillId="2" borderId="16" xfId="0" applyNumberFormat="1" applyFont="1" applyFill="1" applyBorder="1" applyAlignment="1" applyProtection="1">
      <alignment vertical="center" wrapText="1"/>
      <protection locked="0"/>
    </xf>
    <xf numFmtId="0" fontId="17" fillId="2" borderId="16" xfId="0" applyFont="1" applyFill="1" applyBorder="1" applyAlignment="1" applyProtection="1">
      <alignment vertical="center" wrapText="1"/>
      <protection locked="0"/>
    </xf>
    <xf numFmtId="0" fontId="12" fillId="2" borderId="16" xfId="0" applyFont="1" applyFill="1" applyBorder="1" applyAlignment="1" applyProtection="1">
      <alignment vertical="center" wrapText="1"/>
      <protection locked="0"/>
    </xf>
    <xf numFmtId="0" fontId="19" fillId="2" borderId="55" xfId="0" applyFont="1" applyFill="1" applyBorder="1" applyAlignment="1">
      <alignment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2" fontId="7" fillId="0" borderId="99" xfId="0" applyNumberFormat="1" applyFont="1" applyFill="1" applyBorder="1" applyAlignment="1" applyProtection="1">
      <alignment horizontal="center" vertical="center" wrapText="1"/>
      <protection locked="0"/>
    </xf>
    <xf numFmtId="2" fontId="10" fillId="2" borderId="99" xfId="0" applyNumberFormat="1" applyFont="1" applyFill="1" applyBorder="1" applyAlignment="1" applyProtection="1">
      <alignment horizontal="center" vertical="center" wrapText="1"/>
      <protection locked="0"/>
    </xf>
    <xf numFmtId="2" fontId="10" fillId="2" borderId="26" xfId="0" applyNumberFormat="1" applyFont="1" applyFill="1" applyBorder="1" applyAlignment="1" applyProtection="1">
      <alignment horizontal="center" vertical="center" wrapText="1"/>
      <protection locked="0"/>
    </xf>
    <xf numFmtId="2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10" fillId="2" borderId="8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12" fillId="2" borderId="25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7" fillId="0" borderId="7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vertical="center" wrapText="1"/>
    </xf>
    <xf numFmtId="0" fontId="12" fillId="2" borderId="68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16" xfId="0" applyFont="1" applyFill="1" applyBorder="1" applyAlignment="1" applyProtection="1">
      <alignment horizontal="left" vertical="center" wrapText="1"/>
      <protection locked="0"/>
    </xf>
    <xf numFmtId="0" fontId="12" fillId="2" borderId="8" xfId="0" applyFont="1" applyFill="1" applyBorder="1" applyAlignment="1" applyProtection="1">
      <alignment horizontal="left" vertical="center" wrapText="1"/>
      <protection locked="0"/>
    </xf>
    <xf numFmtId="0" fontId="12" fillId="2" borderId="16" xfId="3" applyFont="1" applyFill="1" applyBorder="1" applyAlignment="1" applyProtection="1">
      <alignment vertical="center" wrapText="1"/>
      <protection locked="0"/>
    </xf>
    <xf numFmtId="0" fontId="12" fillId="2" borderId="55" xfId="0" applyFont="1" applyFill="1" applyBorder="1" applyAlignment="1">
      <alignment vertical="center" wrapText="1"/>
    </xf>
    <xf numFmtId="0" fontId="12" fillId="2" borderId="80" xfId="0" applyFont="1" applyFill="1" applyBorder="1" applyAlignment="1">
      <alignment vertical="center" wrapText="1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33" xfId="0" applyFont="1" applyFill="1" applyBorder="1" applyAlignment="1" applyProtection="1">
      <alignment horizontal="left" vertical="center" wrapText="1"/>
      <protection locked="0"/>
    </xf>
    <xf numFmtId="0" fontId="6" fillId="2" borderId="29" xfId="0" applyFont="1" applyFill="1" applyBorder="1" applyAlignment="1">
      <alignment horizontal="center" vertical="center"/>
    </xf>
    <xf numFmtId="1" fontId="2" fillId="10" borderId="14" xfId="0" applyNumberFormat="1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vertical="center"/>
    </xf>
    <xf numFmtId="0" fontId="15" fillId="2" borderId="94" xfId="0" applyFont="1" applyFill="1" applyBorder="1" applyAlignment="1">
      <alignment horizontal="center" vertical="center" wrapText="1"/>
    </xf>
    <xf numFmtId="1" fontId="13" fillId="0" borderId="79" xfId="0" applyNumberFormat="1" applyFont="1" applyFill="1" applyBorder="1" applyAlignment="1">
      <alignment horizontal="center" vertical="center"/>
    </xf>
    <xf numFmtId="1" fontId="10" fillId="9" borderId="75" xfId="0" applyNumberFormat="1" applyFont="1" applyFill="1" applyBorder="1" applyAlignment="1">
      <alignment horizontal="center" vertical="center"/>
    </xf>
    <xf numFmtId="0" fontId="15" fillId="2" borderId="109" xfId="0" applyFont="1" applyFill="1" applyBorder="1" applyAlignment="1">
      <alignment horizontal="center" vertical="center"/>
    </xf>
    <xf numFmtId="0" fontId="15" fillId="2" borderId="110" xfId="0" applyFont="1" applyFill="1" applyBorder="1" applyAlignment="1">
      <alignment horizontal="center" vertical="center"/>
    </xf>
    <xf numFmtId="9" fontId="7" fillId="0" borderId="6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 wrapText="1"/>
    </xf>
    <xf numFmtId="1" fontId="14" fillId="15" borderId="43" xfId="0" applyNumberFormat="1" applyFont="1" applyFill="1" applyBorder="1" applyAlignment="1" applyProtection="1">
      <alignment horizontal="center" vertical="center"/>
      <protection locked="0"/>
    </xf>
    <xf numFmtId="0" fontId="12" fillId="15" borderId="13" xfId="0" applyFont="1" applyFill="1" applyBorder="1" applyAlignment="1" applyProtection="1">
      <alignment horizontal="center" vertical="center"/>
      <protection locked="0"/>
    </xf>
    <xf numFmtId="1" fontId="13" fillId="15" borderId="57" xfId="0" applyNumberFormat="1" applyFont="1" applyFill="1" applyBorder="1" applyAlignment="1">
      <alignment horizontal="center" vertical="center"/>
    </xf>
    <xf numFmtId="1" fontId="14" fillId="15" borderId="15" xfId="0" applyNumberFormat="1" applyFont="1" applyFill="1" applyBorder="1" applyAlignment="1" applyProtection="1">
      <alignment horizontal="center" vertical="center"/>
      <protection locked="0"/>
    </xf>
    <xf numFmtId="0" fontId="16" fillId="15" borderId="52" xfId="0" applyFont="1" applyFill="1" applyBorder="1" applyAlignment="1" applyProtection="1">
      <alignment horizontal="center" vertical="center"/>
      <protection locked="0"/>
    </xf>
    <xf numFmtId="1" fontId="10" fillId="15" borderId="67" xfId="0" applyNumberFormat="1" applyFont="1" applyFill="1" applyBorder="1" applyAlignment="1" applyProtection="1">
      <alignment horizontal="center" vertical="center"/>
      <protection locked="0"/>
    </xf>
    <xf numFmtId="0" fontId="12" fillId="15" borderId="27" xfId="0" applyFont="1" applyFill="1" applyBorder="1" applyAlignment="1" applyProtection="1">
      <alignment horizontal="center" vertical="center"/>
      <protection locked="0"/>
    </xf>
    <xf numFmtId="0" fontId="12" fillId="15" borderId="25" xfId="0" applyFont="1" applyFill="1" applyBorder="1" applyAlignment="1" applyProtection="1">
      <alignment horizontal="center" vertical="center"/>
      <protection locked="0"/>
    </xf>
    <xf numFmtId="1" fontId="16" fillId="15" borderId="2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 vertical="top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7" fillId="0" borderId="0" xfId="5" applyFont="1" applyFill="1" applyAlignment="1">
      <alignment wrapText="1"/>
    </xf>
    <xf numFmtId="0" fontId="49" fillId="0" borderId="0" xfId="5" applyFont="1" applyFill="1" applyAlignment="1">
      <alignment vertical="center"/>
    </xf>
    <xf numFmtId="0" fontId="6" fillId="0" borderId="0" xfId="5" applyFont="1" applyFill="1"/>
    <xf numFmtId="0" fontId="6" fillId="0" borderId="0" xfId="5" applyFont="1" applyFill="1" applyAlignment="1">
      <alignment horizontal="left" wrapText="1"/>
    </xf>
    <xf numFmtId="0" fontId="6" fillId="0" borderId="0" xfId="5" applyFont="1" applyFill="1" applyBorder="1" applyAlignment="1">
      <alignment wrapText="1"/>
    </xf>
    <xf numFmtId="0" fontId="7" fillId="0" borderId="0" xfId="5" applyFont="1" applyFill="1" applyBorder="1" applyAlignment="1">
      <alignment wrapText="1"/>
    </xf>
    <xf numFmtId="0" fontId="50" fillId="0" borderId="0" xfId="5" applyFont="1" applyFill="1" applyBorder="1" applyAlignment="1">
      <alignment horizontal="center" vertical="top" wrapText="1"/>
    </xf>
    <xf numFmtId="0" fontId="7" fillId="0" borderId="0" xfId="5" applyFont="1" applyFill="1" applyAlignment="1">
      <alignment vertical="center" wrapText="1"/>
    </xf>
    <xf numFmtId="0" fontId="7" fillId="0" borderId="0" xfId="5" applyFont="1" applyFill="1" applyBorder="1" applyAlignment="1">
      <alignment vertical="top" wrapText="1"/>
    </xf>
    <xf numFmtId="0" fontId="6" fillId="0" borderId="9" xfId="6" applyFont="1" applyFill="1" applyBorder="1" applyAlignment="1">
      <alignment horizontal="centerContinuous"/>
    </xf>
    <xf numFmtId="0" fontId="6" fillId="0" borderId="10" xfId="6" applyFont="1" applyFill="1" applyBorder="1" applyAlignment="1">
      <alignment horizontal="centerContinuous"/>
    </xf>
    <xf numFmtId="0" fontId="6" fillId="0" borderId="82" xfId="6" applyFont="1" applyFill="1" applyBorder="1" applyAlignment="1">
      <alignment horizontal="centerContinuous"/>
    </xf>
    <xf numFmtId="0" fontId="6" fillId="0" borderId="12" xfId="6" applyFont="1" applyFill="1" applyBorder="1" applyAlignment="1">
      <alignment horizontal="centerContinuous"/>
    </xf>
    <xf numFmtId="0" fontId="6" fillId="0" borderId="11" xfId="6" applyFont="1" applyFill="1" applyBorder="1" applyAlignment="1">
      <alignment horizontal="centerContinuous"/>
    </xf>
    <xf numFmtId="0" fontId="6" fillId="0" borderId="38" xfId="6" applyFont="1" applyFill="1" applyBorder="1" applyAlignment="1">
      <alignment horizontal="centerContinuous"/>
    </xf>
    <xf numFmtId="0" fontId="6" fillId="0" borderId="29" xfId="6" applyFont="1" applyFill="1" applyBorder="1" applyAlignment="1">
      <alignment horizontal="centerContinuous"/>
    </xf>
    <xf numFmtId="0" fontId="6" fillId="0" borderId="10" xfId="6" applyFont="1" applyFill="1" applyBorder="1" applyAlignment="1">
      <alignment horizontal="center"/>
    </xf>
    <xf numFmtId="0" fontId="6" fillId="0" borderId="11" xfId="6" applyFont="1" applyFill="1" applyBorder="1" applyAlignment="1">
      <alignment horizontal="center"/>
    </xf>
    <xf numFmtId="0" fontId="7" fillId="8" borderId="46" xfId="6" applyFont="1" applyFill="1" applyBorder="1" applyAlignment="1">
      <alignment horizontal="center" vertical="center"/>
    </xf>
    <xf numFmtId="0" fontId="7" fillId="8" borderId="47" xfId="6" applyFont="1" applyFill="1" applyBorder="1" applyAlignment="1">
      <alignment horizontal="center" vertical="center"/>
    </xf>
    <xf numFmtId="0" fontId="7" fillId="8" borderId="87" xfId="6" applyFont="1" applyFill="1" applyBorder="1" applyAlignment="1">
      <alignment horizontal="center" vertical="center"/>
    </xf>
    <xf numFmtId="0" fontId="7" fillId="8" borderId="21" xfId="6" applyFont="1" applyFill="1" applyBorder="1" applyAlignment="1">
      <alignment horizontal="center" vertical="center"/>
    </xf>
    <xf numFmtId="0" fontId="7" fillId="8" borderId="78" xfId="6" applyFont="1" applyFill="1" applyBorder="1" applyAlignment="1">
      <alignment horizontal="center" vertical="center"/>
    </xf>
    <xf numFmtId="0" fontId="7" fillId="8" borderId="56" xfId="6" applyFont="1" applyFill="1" applyBorder="1" applyAlignment="1">
      <alignment horizontal="center" vertical="center"/>
    </xf>
    <xf numFmtId="0" fontId="7" fillId="8" borderId="77" xfId="6" applyFont="1" applyFill="1" applyBorder="1" applyAlignment="1">
      <alignment horizontal="center" vertical="center"/>
    </xf>
    <xf numFmtId="0" fontId="7" fillId="8" borderId="52" xfId="6" applyFont="1" applyFill="1" applyBorder="1" applyAlignment="1">
      <alignment horizontal="center" vertical="center"/>
    </xf>
    <xf numFmtId="0" fontId="7" fillId="8" borderId="43" xfId="6" applyFont="1" applyFill="1" applyBorder="1" applyAlignment="1">
      <alignment horizontal="center" vertical="center"/>
    </xf>
    <xf numFmtId="0" fontId="7" fillId="8" borderId="88" xfId="6" applyFont="1" applyFill="1" applyBorder="1" applyAlignment="1">
      <alignment horizontal="center" vertical="center"/>
    </xf>
    <xf numFmtId="0" fontId="7" fillId="8" borderId="76" xfId="6" applyFont="1" applyFill="1" applyBorder="1" applyAlignment="1">
      <alignment horizontal="center" vertical="center"/>
    </xf>
    <xf numFmtId="0" fontId="7" fillId="8" borderId="49" xfId="6" applyFont="1" applyFill="1" applyBorder="1" applyAlignment="1">
      <alignment horizontal="center" vertical="center"/>
    </xf>
    <xf numFmtId="0" fontId="7" fillId="8" borderId="51" xfId="6" applyFont="1" applyFill="1" applyBorder="1" applyAlignment="1">
      <alignment horizontal="center" vertical="center"/>
    </xf>
    <xf numFmtId="0" fontId="7" fillId="8" borderId="31" xfId="6" applyFont="1" applyFill="1" applyBorder="1" applyAlignment="1">
      <alignment horizontal="center" vertical="center"/>
    </xf>
    <xf numFmtId="0" fontId="7" fillId="8" borderId="15" xfId="6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Continuous"/>
    </xf>
    <xf numFmtId="0" fontId="7" fillId="0" borderId="46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10" borderId="47" xfId="0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center" vertical="center"/>
    </xf>
    <xf numFmtId="0" fontId="6" fillId="10" borderId="46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Continuous"/>
    </xf>
    <xf numFmtId="0" fontId="6" fillId="0" borderId="1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27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7" fillId="0" borderId="81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/>
    <xf numFmtId="0" fontId="7" fillId="0" borderId="36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textRotation="90" wrapText="1"/>
    </xf>
    <xf numFmtId="0" fontId="7" fillId="0" borderId="86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7" fillId="0" borderId="0" xfId="2" applyFont="1" applyFill="1" applyAlignment="1">
      <alignment horizontal="left" wrapText="1"/>
    </xf>
    <xf numFmtId="0" fontId="50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horizontal="left" vertical="top" wrapText="1"/>
    </xf>
    <xf numFmtId="0" fontId="7" fillId="0" borderId="0" xfId="2" applyFont="1" applyFill="1" applyBorder="1" applyAlignment="1">
      <alignment horizontal="left" wrapText="1"/>
    </xf>
    <xf numFmtId="0" fontId="34" fillId="0" borderId="0" xfId="0" applyFont="1" applyFill="1"/>
    <xf numFmtId="0" fontId="11" fillId="0" borderId="0" xfId="0" applyFont="1" applyFill="1" applyAlignment="1">
      <alignment horizontal="center"/>
    </xf>
    <xf numFmtId="0" fontId="6" fillId="0" borderId="0" xfId="0" applyFont="1" applyFill="1" applyAlignment="1"/>
    <xf numFmtId="0" fontId="7" fillId="0" borderId="0" xfId="5" applyFont="1" applyFill="1" applyAlignment="1">
      <alignment horizontal="left" vertical="center" wrapText="1"/>
    </xf>
    <xf numFmtId="0" fontId="7" fillId="0" borderId="0" xfId="5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5" fillId="0" borderId="41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vertical="center" wrapText="1"/>
    </xf>
    <xf numFmtId="0" fontId="34" fillId="0" borderId="0" xfId="0" applyFont="1" applyFill="1" applyAlignment="1">
      <alignment vertical="center" wrapText="1"/>
    </xf>
    <xf numFmtId="0" fontId="52" fillId="0" borderId="0" xfId="0" applyFont="1" applyFill="1" applyAlignment="1">
      <alignment wrapText="1"/>
    </xf>
    <xf numFmtId="0" fontId="54" fillId="0" borderId="0" xfId="0" applyFont="1" applyFill="1" applyAlignment="1">
      <alignment vertical="top"/>
    </xf>
    <xf numFmtId="0" fontId="5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8" fillId="0" borderId="0" xfId="0" applyFont="1" applyFill="1" applyAlignment="1"/>
    <xf numFmtId="0" fontId="7" fillId="0" borderId="0" xfId="0" applyFont="1" applyFill="1" applyBorder="1" applyAlignment="1">
      <alignment vertical="top" wrapText="1"/>
    </xf>
    <xf numFmtId="0" fontId="53" fillId="2" borderId="0" xfId="0" applyFont="1" applyFill="1" applyBorder="1" applyAlignment="1"/>
    <xf numFmtId="0" fontId="53" fillId="2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8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82" xfId="0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center" vertical="center" wrapText="1"/>
    </xf>
    <xf numFmtId="1" fontId="6" fillId="0" borderId="82" xfId="0" applyNumberFormat="1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8" fillId="0" borderId="14" xfId="0" applyFont="1" applyFill="1" applyBorder="1" applyAlignment="1" applyProtection="1">
      <alignment horizontal="center" vertical="center"/>
      <protection locked="0"/>
    </xf>
    <xf numFmtId="0" fontId="58" fillId="0" borderId="43" xfId="0" applyFont="1" applyFill="1" applyBorder="1" applyAlignment="1" applyProtection="1">
      <alignment horizontal="center" vertical="center"/>
      <protection locked="0"/>
    </xf>
    <xf numFmtId="0" fontId="58" fillId="0" borderId="15" xfId="0" applyFont="1" applyFill="1" applyBorder="1" applyAlignment="1" applyProtection="1">
      <alignment horizontal="center" vertical="center"/>
      <protection locked="0"/>
    </xf>
    <xf numFmtId="0" fontId="59" fillId="10" borderId="44" xfId="0" applyFont="1" applyFill="1" applyBorder="1" applyAlignment="1" applyProtection="1">
      <alignment horizontal="center" vertical="center"/>
      <protection locked="0"/>
    </xf>
    <xf numFmtId="1" fontId="58" fillId="3" borderId="45" xfId="0" applyNumberFormat="1" applyFont="1" applyFill="1" applyBorder="1" applyAlignment="1">
      <alignment horizontal="center" vertical="center"/>
    </xf>
    <xf numFmtId="1" fontId="59" fillId="0" borderId="5" xfId="0" applyNumberFormat="1" applyFont="1" applyFill="1" applyBorder="1" applyAlignment="1">
      <alignment horizontal="center" vertical="center"/>
    </xf>
    <xf numFmtId="1" fontId="58" fillId="6" borderId="5" xfId="0" applyNumberFormat="1" applyFont="1" applyFill="1" applyBorder="1" applyAlignment="1" applyProtection="1">
      <alignment horizontal="center" vertical="center"/>
      <protection locked="0"/>
    </xf>
    <xf numFmtId="1" fontId="58" fillId="6" borderId="28" xfId="0" applyNumberFormat="1" applyFont="1" applyFill="1" applyBorder="1" applyAlignment="1" applyProtection="1">
      <alignment horizontal="center" vertical="center"/>
      <protection locked="0"/>
    </xf>
    <xf numFmtId="1" fontId="58" fillId="4" borderId="19" xfId="0" applyNumberFormat="1" applyFont="1" applyFill="1" applyBorder="1" applyAlignment="1" applyProtection="1">
      <alignment horizontal="center" vertical="center"/>
      <protection locked="0"/>
    </xf>
    <xf numFmtId="1" fontId="58" fillId="4" borderId="17" xfId="0" applyNumberFormat="1" applyFont="1" applyFill="1" applyBorder="1" applyAlignment="1" applyProtection="1">
      <alignment horizontal="center" vertical="center"/>
      <protection locked="0"/>
    </xf>
    <xf numFmtId="0" fontId="58" fillId="0" borderId="63" xfId="0" applyFont="1" applyFill="1" applyBorder="1" applyAlignment="1" applyProtection="1">
      <alignment horizontal="center" vertical="center"/>
      <protection locked="0"/>
    </xf>
    <xf numFmtId="0" fontId="58" fillId="16" borderId="48" xfId="0" applyFont="1" applyFill="1" applyBorder="1" applyAlignment="1" applyProtection="1">
      <alignment horizontal="center" vertical="center"/>
      <protection locked="0"/>
    </xf>
    <xf numFmtId="0" fontId="58" fillId="0" borderId="111" xfId="0" applyFont="1" applyFill="1" applyBorder="1" applyAlignment="1" applyProtection="1">
      <alignment horizontal="center" vertical="center"/>
      <protection locked="0"/>
    </xf>
    <xf numFmtId="0" fontId="58" fillId="16" borderId="61" xfId="0" applyFont="1" applyFill="1" applyBorder="1" applyAlignment="1" applyProtection="1">
      <alignment horizontal="center" vertical="center"/>
      <protection locked="0"/>
    </xf>
    <xf numFmtId="1" fontId="58" fillId="0" borderId="111" xfId="0" applyNumberFormat="1" applyFont="1" applyFill="1" applyBorder="1" applyAlignment="1" applyProtection="1">
      <alignment horizontal="center" vertical="center"/>
      <protection locked="0"/>
    </xf>
    <xf numFmtId="1" fontId="58" fillId="16" borderId="61" xfId="0" applyNumberFormat="1" applyFont="1" applyFill="1" applyBorder="1" applyAlignment="1" applyProtection="1">
      <alignment horizontal="center" vertical="center"/>
      <protection locked="0"/>
    </xf>
    <xf numFmtId="0" fontId="58" fillId="0" borderId="84" xfId="0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 applyProtection="1">
      <alignment horizontal="center" vertical="center"/>
      <protection locked="0"/>
    </xf>
    <xf numFmtId="0" fontId="61" fillId="0" borderId="14" xfId="0" applyFont="1" applyFill="1" applyBorder="1" applyAlignment="1">
      <alignment horizontal="center" vertical="center"/>
    </xf>
    <xf numFmtId="0" fontId="61" fillId="0" borderId="14" xfId="0" applyFont="1" applyFill="1" applyBorder="1" applyAlignment="1">
      <alignment vertical="center"/>
    </xf>
    <xf numFmtId="0" fontId="58" fillId="0" borderId="24" xfId="0" applyFont="1" applyFill="1" applyBorder="1" applyAlignment="1" applyProtection="1">
      <alignment horizontal="center" vertical="center"/>
      <protection locked="0"/>
    </xf>
    <xf numFmtId="0" fontId="59" fillId="10" borderId="16" xfId="0" applyFont="1" applyFill="1" applyBorder="1" applyAlignment="1" applyProtection="1">
      <alignment horizontal="center" vertical="center"/>
      <protection locked="0"/>
    </xf>
    <xf numFmtId="1" fontId="58" fillId="3" borderId="25" xfId="0" applyNumberFormat="1" applyFont="1" applyFill="1" applyBorder="1" applyAlignment="1">
      <alignment horizontal="center" vertical="center"/>
    </xf>
    <xf numFmtId="1" fontId="59" fillId="0" borderId="14" xfId="0" applyNumberFormat="1" applyFont="1" applyFill="1" applyBorder="1" applyAlignment="1">
      <alignment horizontal="center" vertical="center"/>
    </xf>
    <xf numFmtId="1" fontId="58" fillId="6" borderId="14" xfId="0" applyNumberFormat="1" applyFont="1" applyFill="1" applyBorder="1" applyAlignment="1" applyProtection="1">
      <alignment horizontal="center" vertical="center"/>
      <protection locked="0"/>
    </xf>
    <xf numFmtId="1" fontId="58" fillId="6" borderId="24" xfId="0" applyNumberFormat="1" applyFont="1" applyFill="1" applyBorder="1" applyAlignment="1" applyProtection="1">
      <alignment horizontal="center" vertical="center"/>
      <protection locked="0"/>
    </xf>
    <xf numFmtId="1" fontId="58" fillId="4" borderId="26" xfId="0" applyNumberFormat="1" applyFont="1" applyFill="1" applyBorder="1" applyAlignment="1" applyProtection="1">
      <alignment horizontal="center" vertical="center"/>
      <protection locked="0"/>
    </xf>
    <xf numFmtId="1" fontId="58" fillId="4" borderId="16" xfId="0" applyNumberFormat="1" applyFont="1" applyFill="1" applyBorder="1" applyAlignment="1" applyProtection="1">
      <alignment horizontal="center" vertical="center"/>
      <protection locked="0"/>
    </xf>
    <xf numFmtId="0" fontId="61" fillId="0" borderId="13" xfId="0" applyFont="1" applyFill="1" applyBorder="1" applyAlignment="1" applyProtection="1">
      <alignment horizontal="center" vertical="center"/>
      <protection locked="0"/>
    </xf>
    <xf numFmtId="0" fontId="61" fillId="16" borderId="79" xfId="0" applyFont="1" applyFill="1" applyBorder="1" applyAlignment="1" applyProtection="1">
      <alignment horizontal="center" vertical="center"/>
      <protection locked="0"/>
    </xf>
    <xf numFmtId="164" fontId="61" fillId="0" borderId="25" xfId="0" applyNumberFormat="1" applyFont="1" applyFill="1" applyBorder="1" applyAlignment="1" applyProtection="1">
      <alignment horizontal="center" vertical="center"/>
      <protection locked="0"/>
    </xf>
    <xf numFmtId="164" fontId="61" fillId="16" borderId="27" xfId="0" applyNumberFormat="1" applyFont="1" applyFill="1" applyBorder="1" applyAlignment="1" applyProtection="1">
      <alignment horizontal="center" vertical="center"/>
      <protection locked="0"/>
    </xf>
    <xf numFmtId="0" fontId="61" fillId="0" borderId="25" xfId="0" applyFont="1" applyFill="1" applyBorder="1" applyAlignment="1" applyProtection="1">
      <alignment horizontal="center" vertical="center"/>
      <protection locked="0"/>
    </xf>
    <xf numFmtId="0" fontId="61" fillId="16" borderId="27" xfId="0" applyFont="1" applyFill="1" applyBorder="1" applyAlignment="1" applyProtection="1">
      <alignment horizontal="center" vertical="center"/>
      <protection locked="0"/>
    </xf>
    <xf numFmtId="1" fontId="61" fillId="0" borderId="25" xfId="0" applyNumberFormat="1" applyFont="1" applyFill="1" applyBorder="1" applyAlignment="1" applyProtection="1">
      <alignment horizontal="center" vertical="center"/>
      <protection locked="0"/>
    </xf>
    <xf numFmtId="1" fontId="61" fillId="16" borderId="27" xfId="0" applyNumberFormat="1" applyFont="1" applyFill="1" applyBorder="1" applyAlignment="1" applyProtection="1">
      <alignment horizontal="center" vertical="center"/>
      <protection locked="0"/>
    </xf>
    <xf numFmtId="0" fontId="61" fillId="16" borderId="76" xfId="0" applyFont="1" applyFill="1" applyBorder="1" applyAlignment="1" applyProtection="1">
      <alignment horizontal="center" vertical="center"/>
      <protection locked="0"/>
    </xf>
    <xf numFmtId="0" fontId="61" fillId="0" borderId="0" xfId="0" applyFont="1" applyFill="1" applyBorder="1" applyAlignment="1" applyProtection="1">
      <alignment horizontal="center" vertical="center"/>
      <protection locked="0"/>
    </xf>
    <xf numFmtId="2" fontId="58" fillId="10" borderId="16" xfId="0" applyNumberFormat="1" applyFont="1" applyFill="1" applyBorder="1" applyAlignment="1" applyProtection="1">
      <alignment horizontal="center" vertical="center" wrapText="1"/>
      <protection locked="0"/>
    </xf>
    <xf numFmtId="0" fontId="60" fillId="2" borderId="92" xfId="0" applyFont="1" applyFill="1" applyBorder="1" applyAlignment="1">
      <alignment horizontal="center" vertical="center"/>
    </xf>
    <xf numFmtId="0" fontId="60" fillId="2" borderId="93" xfId="0" applyFont="1" applyFill="1" applyBorder="1" applyAlignment="1">
      <alignment horizontal="center" vertical="center" wrapText="1"/>
    </xf>
    <xf numFmtId="0" fontId="60" fillId="2" borderId="94" xfId="0" applyFont="1" applyFill="1" applyBorder="1" applyAlignment="1">
      <alignment horizontal="center" vertical="center"/>
    </xf>
    <xf numFmtId="0" fontId="62" fillId="10" borderId="74" xfId="0" applyFont="1" applyFill="1" applyBorder="1" applyAlignment="1">
      <alignment horizontal="center" vertical="center"/>
    </xf>
    <xf numFmtId="1" fontId="63" fillId="3" borderId="49" xfId="0" applyNumberFormat="1" applyFont="1" applyFill="1" applyBorder="1" applyAlignment="1">
      <alignment horizontal="center" vertical="center"/>
    </xf>
    <xf numFmtId="1" fontId="59" fillId="2" borderId="14" xfId="0" applyNumberFormat="1" applyFont="1" applyFill="1" applyBorder="1" applyAlignment="1">
      <alignment horizontal="center" vertical="center"/>
    </xf>
    <xf numFmtId="1" fontId="60" fillId="6" borderId="72" xfId="0" applyNumberFormat="1" applyFont="1" applyFill="1" applyBorder="1" applyAlignment="1">
      <alignment horizontal="center" vertical="center"/>
    </xf>
    <xf numFmtId="1" fontId="60" fillId="6" borderId="73" xfId="0" applyNumberFormat="1" applyFont="1" applyFill="1" applyBorder="1" applyAlignment="1">
      <alignment horizontal="center" vertical="center"/>
    </xf>
    <xf numFmtId="1" fontId="63" fillId="4" borderId="99" xfId="0" applyNumberFormat="1" applyFont="1" applyFill="1" applyBorder="1" applyAlignment="1">
      <alignment horizontal="center" vertical="center"/>
    </xf>
    <xf numFmtId="0" fontId="60" fillId="10" borderId="100" xfId="0" applyFont="1" applyFill="1" applyBorder="1" applyAlignment="1">
      <alignment horizontal="center" vertical="center"/>
    </xf>
    <xf numFmtId="0" fontId="60" fillId="16" borderId="83" xfId="0" applyFont="1" applyFill="1" applyBorder="1" applyAlignment="1">
      <alignment horizontal="center" vertical="center"/>
    </xf>
    <xf numFmtId="0" fontId="60" fillId="0" borderId="92" xfId="0" applyFont="1" applyFill="1" applyBorder="1" applyAlignment="1">
      <alignment horizontal="center" vertical="center"/>
    </xf>
    <xf numFmtId="0" fontId="60" fillId="16" borderId="101" xfId="0" applyFont="1" applyFill="1" applyBorder="1" applyAlignment="1">
      <alignment horizontal="center" vertical="center"/>
    </xf>
    <xf numFmtId="0" fontId="60" fillId="0" borderId="45" xfId="0" applyFont="1" applyFill="1" applyBorder="1" applyAlignment="1">
      <alignment horizontal="center" vertical="center"/>
    </xf>
    <xf numFmtId="0" fontId="60" fillId="16" borderId="76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58" fillId="2" borderId="14" xfId="0" applyFont="1" applyFill="1" applyBorder="1" applyAlignment="1" applyProtection="1">
      <alignment horizontal="center" vertical="center"/>
      <protection locked="0"/>
    </xf>
    <xf numFmtId="0" fontId="59" fillId="2" borderId="14" xfId="0" applyFont="1" applyFill="1" applyBorder="1" applyAlignment="1">
      <alignment horizontal="center" vertical="center"/>
    </xf>
    <xf numFmtId="0" fontId="59" fillId="2" borderId="24" xfId="0" applyFont="1" applyFill="1" applyBorder="1" applyAlignment="1">
      <alignment horizontal="center" vertical="center"/>
    </xf>
    <xf numFmtId="0" fontId="59" fillId="10" borderId="16" xfId="0" applyFont="1" applyFill="1" applyBorder="1" applyAlignment="1">
      <alignment horizontal="center" vertical="center"/>
    </xf>
    <xf numFmtId="1" fontId="58" fillId="9" borderId="25" xfId="0" applyNumberFormat="1" applyFont="1" applyFill="1" applyBorder="1" applyAlignment="1">
      <alignment horizontal="center" vertical="center"/>
    </xf>
    <xf numFmtId="1" fontId="58" fillId="15" borderId="14" xfId="0" applyNumberFormat="1" applyFont="1" applyFill="1" applyBorder="1" applyAlignment="1" applyProtection="1">
      <alignment horizontal="center" vertical="center"/>
      <protection locked="0"/>
    </xf>
    <xf numFmtId="1" fontId="61" fillId="15" borderId="43" xfId="0" applyNumberFormat="1" applyFont="1" applyFill="1" applyBorder="1" applyAlignment="1" applyProtection="1">
      <alignment horizontal="center" vertical="center"/>
      <protection locked="0"/>
    </xf>
    <xf numFmtId="1" fontId="61" fillId="15" borderId="15" xfId="0" applyNumberFormat="1" applyFont="1" applyFill="1" applyBorder="1" applyAlignment="1" applyProtection="1">
      <alignment horizontal="center" vertical="center"/>
      <protection locked="0"/>
    </xf>
    <xf numFmtId="1" fontId="58" fillId="15" borderId="24" xfId="0" applyNumberFormat="1" applyFont="1" applyFill="1" applyBorder="1" applyAlignment="1" applyProtection="1">
      <alignment horizontal="center" vertical="center"/>
      <protection locked="0"/>
    </xf>
    <xf numFmtId="1" fontId="61" fillId="15" borderId="89" xfId="0" applyNumberFormat="1" applyFont="1" applyFill="1" applyBorder="1" applyAlignment="1" applyProtection="1">
      <alignment horizontal="center" vertical="center"/>
      <protection locked="0"/>
    </xf>
    <xf numFmtId="1" fontId="58" fillId="15" borderId="16" xfId="0" applyNumberFormat="1" applyFont="1" applyFill="1" applyBorder="1" applyAlignment="1" applyProtection="1">
      <alignment horizontal="center" vertical="center"/>
      <protection locked="0"/>
    </xf>
    <xf numFmtId="0" fontId="58" fillId="15" borderId="13" xfId="0" applyFont="1" applyFill="1" applyBorder="1" applyAlignment="1" applyProtection="1">
      <alignment horizontal="center" vertical="center"/>
      <protection locked="0"/>
    </xf>
    <xf numFmtId="0" fontId="58" fillId="16" borderId="79" xfId="0" applyFont="1" applyFill="1" applyBorder="1" applyAlignment="1" applyProtection="1">
      <alignment horizontal="center" vertical="center"/>
      <protection locked="0"/>
    </xf>
    <xf numFmtId="0" fontId="58" fillId="0" borderId="25" xfId="0" applyFont="1" applyFill="1" applyBorder="1" applyAlignment="1" applyProtection="1">
      <alignment horizontal="center" vertical="center"/>
      <protection locked="0"/>
    </xf>
    <xf numFmtId="0" fontId="58" fillId="16" borderId="27" xfId="0" applyFont="1" applyFill="1" applyBorder="1" applyAlignment="1" applyProtection="1">
      <alignment horizontal="center" vertical="center"/>
      <protection locked="0"/>
    </xf>
    <xf numFmtId="1" fontId="58" fillId="0" borderId="25" xfId="0" applyNumberFormat="1" applyFont="1" applyFill="1" applyBorder="1" applyAlignment="1" applyProtection="1">
      <alignment horizontal="center" vertical="center"/>
      <protection locked="0"/>
    </xf>
    <xf numFmtId="1" fontId="58" fillId="16" borderId="27" xfId="0" applyNumberFormat="1" applyFont="1" applyFill="1" applyBorder="1" applyAlignment="1" applyProtection="1">
      <alignment horizontal="center" vertical="center"/>
      <protection locked="0"/>
    </xf>
    <xf numFmtId="0" fontId="58" fillId="16" borderId="76" xfId="0" applyFont="1" applyFill="1" applyBorder="1" applyAlignment="1" applyProtection="1">
      <alignment horizontal="center" vertical="center"/>
      <protection locked="0"/>
    </xf>
    <xf numFmtId="0" fontId="58" fillId="0" borderId="13" xfId="0" applyFont="1" applyFill="1" applyBorder="1" applyAlignment="1" applyProtection="1">
      <alignment horizontal="center" vertical="center"/>
      <protection locked="0"/>
    </xf>
    <xf numFmtId="0" fontId="64" fillId="0" borderId="14" xfId="0" applyFont="1" applyFill="1" applyBorder="1" applyAlignment="1">
      <alignment horizontal="center" vertical="center"/>
    </xf>
    <xf numFmtId="0" fontId="61" fillId="0" borderId="14" xfId="0" applyFont="1" applyFill="1" applyBorder="1" applyAlignment="1" applyProtection="1">
      <alignment horizontal="center" vertical="center"/>
      <protection locked="0"/>
    </xf>
    <xf numFmtId="0" fontId="61" fillId="0" borderId="24" xfId="0" applyFont="1" applyFill="1" applyBorder="1" applyAlignment="1" applyProtection="1">
      <alignment horizontal="center" vertical="center"/>
      <protection locked="0"/>
    </xf>
    <xf numFmtId="0" fontId="65" fillId="10" borderId="16" xfId="0" applyFont="1" applyFill="1" applyBorder="1" applyAlignment="1" applyProtection="1">
      <alignment horizontal="center" vertical="center"/>
      <protection locked="0"/>
    </xf>
    <xf numFmtId="1" fontId="61" fillId="6" borderId="14" xfId="0" applyNumberFormat="1" applyFont="1" applyFill="1" applyBorder="1" applyAlignment="1" applyProtection="1">
      <alignment horizontal="center" vertical="center"/>
      <protection locked="0"/>
    </xf>
    <xf numFmtId="1" fontId="61" fillId="6" borderId="24" xfId="0" applyNumberFormat="1" applyFont="1" applyFill="1" applyBorder="1" applyAlignment="1" applyProtection="1">
      <alignment horizontal="center" vertical="center"/>
      <protection locked="0"/>
    </xf>
    <xf numFmtId="1" fontId="61" fillId="4" borderId="26" xfId="0" applyNumberFormat="1" applyFont="1" applyFill="1" applyBorder="1" applyAlignment="1" applyProtection="1">
      <alignment horizontal="center" vertical="center"/>
      <protection locked="0"/>
    </xf>
    <xf numFmtId="0" fontId="60" fillId="2" borderId="50" xfId="0" applyFont="1" applyFill="1" applyBorder="1" applyAlignment="1">
      <alignment horizontal="center" vertical="center"/>
    </xf>
    <xf numFmtId="0" fontId="59" fillId="0" borderId="6" xfId="0" applyFont="1" applyFill="1" applyBorder="1" applyAlignment="1">
      <alignment horizontal="center" vertical="center"/>
    </xf>
    <xf numFmtId="0" fontId="59" fillId="0" borderId="7" xfId="0" applyFont="1" applyFill="1" applyBorder="1" applyAlignment="1">
      <alignment horizontal="center" vertical="center"/>
    </xf>
    <xf numFmtId="0" fontId="59" fillId="10" borderId="8" xfId="0" applyFont="1" applyFill="1" applyBorder="1" applyAlignment="1">
      <alignment horizontal="center" vertical="center"/>
    </xf>
    <xf numFmtId="1" fontId="58" fillId="3" borderId="18" xfId="0" applyNumberFormat="1" applyFont="1" applyFill="1" applyBorder="1" applyAlignment="1">
      <alignment horizontal="center" vertical="center"/>
    </xf>
    <xf numFmtId="1" fontId="59" fillId="0" borderId="6" xfId="0" applyNumberFormat="1" applyFont="1" applyFill="1" applyBorder="1" applyAlignment="1">
      <alignment horizontal="center" vertical="center"/>
    </xf>
    <xf numFmtId="1" fontId="58" fillId="6" borderId="6" xfId="0" applyNumberFormat="1" applyFont="1" applyFill="1" applyBorder="1" applyAlignment="1" applyProtection="1">
      <alignment horizontal="center" vertical="center"/>
      <protection locked="0"/>
    </xf>
    <xf numFmtId="1" fontId="58" fillId="6" borderId="7" xfId="0" applyNumberFormat="1" applyFont="1" applyFill="1" applyBorder="1" applyAlignment="1" applyProtection="1">
      <alignment horizontal="center" vertical="center"/>
      <protection locked="0"/>
    </xf>
    <xf numFmtId="0" fontId="58" fillId="0" borderId="4" xfId="0" applyFont="1" applyFill="1" applyBorder="1" applyAlignment="1">
      <alignment horizontal="center" vertical="center"/>
    </xf>
    <xf numFmtId="0" fontId="58" fillId="16" borderId="85" xfId="0" applyFont="1" applyFill="1" applyBorder="1" applyAlignment="1">
      <alignment horizontal="center" vertical="center"/>
    </xf>
    <xf numFmtId="0" fontId="58" fillId="0" borderId="18" xfId="0" applyFont="1" applyFill="1" applyBorder="1" applyAlignment="1">
      <alignment horizontal="center" vertical="center"/>
    </xf>
    <xf numFmtId="0" fontId="59" fillId="0" borderId="18" xfId="0" applyFont="1" applyFill="1" applyBorder="1" applyAlignment="1">
      <alignment horizontal="center" vertical="center"/>
    </xf>
    <xf numFmtId="0" fontId="59" fillId="16" borderId="67" xfId="0" applyFont="1" applyFill="1" applyBorder="1" applyAlignment="1">
      <alignment horizontal="center" vertical="center"/>
    </xf>
    <xf numFmtId="1" fontId="59" fillId="0" borderId="18" xfId="0" applyNumberFormat="1" applyFont="1" applyFill="1" applyBorder="1" applyAlignment="1">
      <alignment horizontal="center" vertical="center"/>
    </xf>
    <xf numFmtId="1" fontId="59" fillId="16" borderId="67" xfId="0" applyNumberFormat="1" applyFont="1" applyFill="1" applyBorder="1" applyAlignment="1">
      <alignment horizontal="center" vertical="center"/>
    </xf>
    <xf numFmtId="0" fontId="59" fillId="16" borderId="27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63" fillId="2" borderId="53" xfId="0" applyFont="1" applyFill="1" applyBorder="1" applyAlignment="1">
      <alignment vertical="center"/>
    </xf>
    <xf numFmtId="0" fontId="63" fillId="0" borderId="53" xfId="0" applyFont="1" applyFill="1" applyBorder="1" applyAlignment="1">
      <alignment horizontal="center" vertical="center"/>
    </xf>
    <xf numFmtId="0" fontId="63" fillId="2" borderId="54" xfId="0" applyFont="1" applyFill="1" applyBorder="1" applyAlignment="1">
      <alignment vertical="center"/>
    </xf>
    <xf numFmtId="1" fontId="66" fillId="10" borderId="55" xfId="0" applyNumberFormat="1" applyFont="1" applyFill="1" applyBorder="1" applyAlignment="1">
      <alignment horizontal="center" vertical="center"/>
    </xf>
    <xf numFmtId="1" fontId="63" fillId="3" borderId="25" xfId="0" applyNumberFormat="1" applyFont="1" applyFill="1" applyBorder="1" applyAlignment="1">
      <alignment horizontal="center" vertical="center"/>
    </xf>
    <xf numFmtId="1" fontId="66" fillId="0" borderId="14" xfId="0" applyNumberFormat="1" applyFont="1" applyFill="1" applyBorder="1" applyAlignment="1">
      <alignment horizontal="center" vertical="center"/>
    </xf>
    <xf numFmtId="1" fontId="63" fillId="6" borderId="14" xfId="0" applyNumberFormat="1" applyFont="1" applyFill="1" applyBorder="1" applyAlignment="1">
      <alignment horizontal="center" vertical="center"/>
    </xf>
    <xf numFmtId="1" fontId="63" fillId="6" borderId="24" xfId="0" applyNumberFormat="1" applyFont="1" applyFill="1" applyBorder="1" applyAlignment="1">
      <alignment horizontal="center" vertical="center"/>
    </xf>
    <xf numFmtId="1" fontId="63" fillId="4" borderId="26" xfId="0" applyNumberFormat="1" applyFont="1" applyFill="1" applyBorder="1" applyAlignment="1">
      <alignment horizontal="center" vertical="center"/>
    </xf>
    <xf numFmtId="1" fontId="31" fillId="0" borderId="13" xfId="0" applyNumberFormat="1" applyFont="1" applyFill="1" applyBorder="1" applyAlignment="1">
      <alignment horizontal="center" vertical="center"/>
    </xf>
    <xf numFmtId="1" fontId="31" fillId="16" borderId="79" xfId="0" applyNumberFormat="1" applyFont="1" applyFill="1" applyBorder="1" applyAlignment="1">
      <alignment horizontal="center" vertical="center"/>
    </xf>
    <xf numFmtId="1" fontId="31" fillId="0" borderId="71" xfId="0" applyNumberFormat="1" applyFont="1" applyFill="1" applyBorder="1" applyAlignment="1">
      <alignment horizontal="center" vertical="center"/>
    </xf>
    <xf numFmtId="1" fontId="31" fillId="16" borderId="27" xfId="0" applyNumberFormat="1" applyFont="1" applyFill="1" applyBorder="1" applyAlignment="1">
      <alignment horizontal="center" vertical="center"/>
    </xf>
    <xf numFmtId="1" fontId="31" fillId="0" borderId="25" xfId="0" applyNumberFormat="1" applyFont="1" applyFill="1" applyBorder="1" applyAlignment="1">
      <alignment horizontal="center" vertical="center"/>
    </xf>
    <xf numFmtId="1" fontId="31" fillId="16" borderId="83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0" fontId="58" fillId="10" borderId="14" xfId="0" applyFont="1" applyFill="1" applyBorder="1" applyAlignment="1" applyProtection="1">
      <alignment horizontal="center" vertical="center"/>
      <protection locked="0"/>
    </xf>
    <xf numFmtId="0" fontId="58" fillId="10" borderId="25" xfId="0" applyFont="1" applyFill="1" applyBorder="1" applyAlignment="1" applyProtection="1">
      <alignment horizontal="center" vertical="center"/>
      <protection locked="0"/>
    </xf>
    <xf numFmtId="1" fontId="58" fillId="10" borderId="25" xfId="0" applyNumberFormat="1" applyFont="1" applyFill="1" applyBorder="1" applyAlignment="1" applyProtection="1">
      <alignment horizontal="center" vertical="center"/>
      <protection locked="0"/>
    </xf>
    <xf numFmtId="2" fontId="58" fillId="10" borderId="33" xfId="0" applyNumberFormat="1" applyFont="1" applyFill="1" applyBorder="1" applyAlignment="1" applyProtection="1">
      <alignment horizontal="center" vertical="center" wrapText="1"/>
      <protection locked="0"/>
    </xf>
    <xf numFmtId="0" fontId="59" fillId="2" borderId="6" xfId="0" applyFont="1" applyFill="1" applyBorder="1" applyAlignment="1">
      <alignment horizontal="center" vertical="center"/>
    </xf>
    <xf numFmtId="0" fontId="59" fillId="2" borderId="7" xfId="0" applyFont="1" applyFill="1" applyBorder="1" applyAlignment="1">
      <alignment horizontal="center" vertical="center"/>
    </xf>
    <xf numFmtId="1" fontId="61" fillId="6" borderId="43" xfId="0" applyNumberFormat="1" applyFont="1" applyFill="1" applyBorder="1" applyAlignment="1" applyProtection="1">
      <alignment horizontal="center" vertical="center"/>
      <protection locked="0"/>
    </xf>
    <xf numFmtId="1" fontId="61" fillId="6" borderId="15" xfId="0" applyNumberFormat="1" applyFont="1" applyFill="1" applyBorder="1" applyAlignment="1" applyProtection="1">
      <alignment horizontal="center" vertical="center"/>
      <protection locked="0"/>
    </xf>
    <xf numFmtId="0" fontId="57" fillId="2" borderId="58" xfId="0" applyFont="1" applyFill="1" applyBorder="1" applyAlignment="1">
      <alignment vertical="center"/>
    </xf>
    <xf numFmtId="0" fontId="57" fillId="2" borderId="58" xfId="0" applyFont="1" applyFill="1" applyBorder="1" applyAlignment="1">
      <alignment horizontal="center" vertical="center"/>
    </xf>
    <xf numFmtId="0" fontId="61" fillId="0" borderId="43" xfId="0" applyFont="1" applyFill="1" applyBorder="1" applyAlignment="1" applyProtection="1">
      <alignment horizontal="center" vertical="center"/>
      <protection locked="0"/>
    </xf>
    <xf numFmtId="0" fontId="61" fillId="0" borderId="15" xfId="0" applyFont="1" applyFill="1" applyBorder="1" applyAlignment="1" applyProtection="1">
      <alignment horizontal="center" vertical="center"/>
      <protection locked="0"/>
    </xf>
    <xf numFmtId="0" fontId="65" fillId="10" borderId="57" xfId="0" applyFont="1" applyFill="1" applyBorder="1" applyAlignment="1" applyProtection="1">
      <alignment horizontal="center" vertical="center"/>
      <protection locked="0"/>
    </xf>
    <xf numFmtId="1" fontId="61" fillId="3" borderId="49" xfId="0" applyNumberFormat="1" applyFont="1" applyFill="1" applyBorder="1" applyAlignment="1">
      <alignment horizontal="center" vertical="center"/>
    </xf>
    <xf numFmtId="1" fontId="59" fillId="0" borderId="43" xfId="0" applyNumberFormat="1" applyFont="1" applyFill="1" applyBorder="1" applyAlignment="1">
      <alignment horizontal="center" vertical="center"/>
    </xf>
    <xf numFmtId="1" fontId="61" fillId="4" borderId="35" xfId="0" applyNumberFormat="1" applyFont="1" applyFill="1" applyBorder="1" applyAlignment="1" applyProtection="1">
      <alignment horizontal="center" vertical="center"/>
      <protection locked="0"/>
    </xf>
    <xf numFmtId="1" fontId="58" fillId="4" borderId="33" xfId="0" applyNumberFormat="1" applyFont="1" applyFill="1" applyBorder="1" applyAlignment="1" applyProtection="1">
      <alignment horizontal="center" vertical="center"/>
      <protection locked="0"/>
    </xf>
    <xf numFmtId="0" fontId="61" fillId="0" borderId="30" xfId="0" applyFont="1" applyFill="1" applyBorder="1" applyAlignment="1" applyProtection="1">
      <alignment horizontal="center" vertical="center"/>
      <protection locked="0"/>
    </xf>
    <xf numFmtId="0" fontId="61" fillId="16" borderId="59" xfId="0" applyFont="1" applyFill="1" applyBorder="1" applyAlignment="1" applyProtection="1">
      <alignment horizontal="center" vertical="center"/>
      <protection locked="0"/>
    </xf>
    <xf numFmtId="164" fontId="61" fillId="0" borderId="34" xfId="0" applyNumberFormat="1" applyFont="1" applyFill="1" applyBorder="1" applyAlignment="1" applyProtection="1">
      <alignment horizontal="center" vertical="center"/>
      <protection locked="0"/>
    </xf>
    <xf numFmtId="164" fontId="61" fillId="16" borderId="36" xfId="0" applyNumberFormat="1" applyFont="1" applyFill="1" applyBorder="1" applyAlignment="1" applyProtection="1">
      <alignment horizontal="center" vertical="center"/>
      <protection locked="0"/>
    </xf>
    <xf numFmtId="0" fontId="61" fillId="0" borderId="34" xfId="0" applyFont="1" applyFill="1" applyBorder="1" applyAlignment="1" applyProtection="1">
      <alignment horizontal="center" vertical="center"/>
      <protection locked="0"/>
    </xf>
    <xf numFmtId="0" fontId="61" fillId="16" borderId="36" xfId="0" applyFont="1" applyFill="1" applyBorder="1" applyAlignment="1" applyProtection="1">
      <alignment horizontal="center" vertical="center"/>
      <protection locked="0"/>
    </xf>
    <xf numFmtId="1" fontId="61" fillId="0" borderId="34" xfId="0" applyNumberFormat="1" applyFont="1" applyFill="1" applyBorder="1" applyAlignment="1" applyProtection="1">
      <alignment horizontal="center" vertical="center"/>
      <protection locked="0"/>
    </xf>
    <xf numFmtId="1" fontId="61" fillId="16" borderId="36" xfId="0" applyNumberFormat="1" applyFont="1" applyFill="1" applyBorder="1" applyAlignment="1" applyProtection="1">
      <alignment horizontal="center" vertical="center"/>
      <protection locked="0"/>
    </xf>
    <xf numFmtId="0" fontId="65" fillId="10" borderId="39" xfId="0" applyFont="1" applyFill="1" applyBorder="1" applyAlignment="1">
      <alignment horizontal="center" vertical="center"/>
    </xf>
    <xf numFmtId="0" fontId="65" fillId="16" borderId="39" xfId="0" applyFont="1" applyFill="1" applyBorder="1" applyAlignment="1">
      <alignment horizontal="center" vertical="center"/>
    </xf>
    <xf numFmtId="0" fontId="65" fillId="16" borderId="40" xfId="0" applyFont="1" applyFill="1" applyBorder="1" applyAlignment="1">
      <alignment horizontal="center" vertical="center"/>
    </xf>
    <xf numFmtId="0" fontId="65" fillId="16" borderId="41" xfId="0" applyFont="1" applyFill="1" applyBorder="1" applyAlignment="1">
      <alignment horizontal="center" vertical="center"/>
    </xf>
    <xf numFmtId="1" fontId="65" fillId="16" borderId="2" xfId="0" applyNumberFormat="1" applyFont="1" applyFill="1" applyBorder="1" applyAlignment="1">
      <alignment horizontal="center" vertical="center"/>
    </xf>
    <xf numFmtId="1" fontId="65" fillId="16" borderId="40" xfId="0" applyNumberFormat="1" applyFont="1" applyFill="1" applyBorder="1" applyAlignment="1">
      <alignment horizontal="center" vertical="center"/>
    </xf>
    <xf numFmtId="1" fontId="65" fillId="16" borderId="80" xfId="0" applyNumberFormat="1" applyFont="1" applyFill="1" applyBorder="1" applyAlignment="1">
      <alignment horizontal="center" vertical="center"/>
    </xf>
    <xf numFmtId="164" fontId="65" fillId="16" borderId="1" xfId="0" applyNumberFormat="1" applyFont="1" applyFill="1" applyBorder="1" applyAlignment="1">
      <alignment horizontal="center" vertical="center"/>
    </xf>
    <xf numFmtId="164" fontId="65" fillId="16" borderId="23" xfId="0" applyNumberFormat="1" applyFont="1" applyFill="1" applyBorder="1" applyAlignment="1">
      <alignment horizontal="center" vertical="center"/>
    </xf>
    <xf numFmtId="164" fontId="65" fillId="16" borderId="2" xfId="0" applyNumberFormat="1" applyFont="1" applyFill="1" applyBorder="1" applyAlignment="1">
      <alignment horizontal="center" vertical="center"/>
    </xf>
    <xf numFmtId="164" fontId="65" fillId="16" borderId="22" xfId="0" applyNumberFormat="1" applyFont="1" applyFill="1" applyBorder="1" applyAlignment="1">
      <alignment horizontal="center" vertical="center"/>
    </xf>
    <xf numFmtId="164" fontId="65" fillId="16" borderId="3" xfId="0" applyNumberFormat="1" applyFont="1" applyFill="1" applyBorder="1" applyAlignment="1">
      <alignment horizontal="center" vertical="center"/>
    </xf>
    <xf numFmtId="164" fontId="65" fillId="2" borderId="0" xfId="0" applyNumberFormat="1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60" fillId="2" borderId="98" xfId="0" applyFont="1" applyFill="1" applyBorder="1" applyAlignment="1">
      <alignment horizontal="center" vertical="center"/>
    </xf>
    <xf numFmtId="0" fontId="60" fillId="2" borderId="117" xfId="0" applyFont="1" applyFill="1" applyBorder="1" applyAlignment="1">
      <alignment horizontal="center" vertical="center" wrapText="1"/>
    </xf>
    <xf numFmtId="0" fontId="60" fillId="2" borderId="117" xfId="0" applyFont="1" applyFill="1" applyBorder="1" applyAlignment="1">
      <alignment horizontal="center" vertical="center"/>
    </xf>
    <xf numFmtId="0" fontId="60" fillId="2" borderId="118" xfId="0" applyFont="1" applyFill="1" applyBorder="1" applyAlignment="1">
      <alignment horizontal="center" vertical="center"/>
    </xf>
    <xf numFmtId="0" fontId="62" fillId="2" borderId="66" xfId="0" applyFont="1" applyFill="1" applyBorder="1" applyAlignment="1">
      <alignment horizontal="center" vertical="center"/>
    </xf>
    <xf numFmtId="1" fontId="63" fillId="3" borderId="78" xfId="0" applyNumberFormat="1" applyFont="1" applyFill="1" applyBorder="1" applyAlignment="1">
      <alignment horizontal="center" vertical="center"/>
    </xf>
    <xf numFmtId="1" fontId="66" fillId="0" borderId="47" xfId="0" applyNumberFormat="1" applyFont="1" applyFill="1" applyBorder="1" applyAlignment="1">
      <alignment horizontal="center" vertical="center"/>
    </xf>
    <xf numFmtId="1" fontId="60" fillId="6" borderId="117" xfId="0" applyNumberFormat="1" applyFont="1" applyFill="1" applyBorder="1" applyAlignment="1">
      <alignment horizontal="center" vertical="center"/>
    </xf>
    <xf numFmtId="1" fontId="60" fillId="6" borderId="118" xfId="0" applyNumberFormat="1" applyFont="1" applyFill="1" applyBorder="1" applyAlignment="1">
      <alignment horizontal="center" vertical="center"/>
    </xf>
    <xf numFmtId="0" fontId="63" fillId="4" borderId="19" xfId="0" applyFont="1" applyFill="1" applyBorder="1" applyAlignment="1" applyProtection="1">
      <alignment horizontal="center" vertical="center" wrapText="1"/>
      <protection locked="0"/>
    </xf>
    <xf numFmtId="1" fontId="67" fillId="2" borderId="98" xfId="0" applyNumberFormat="1" applyFont="1" applyFill="1" applyBorder="1" applyAlignment="1">
      <alignment horizontal="center" vertical="center"/>
    </xf>
    <xf numFmtId="0" fontId="31" fillId="0" borderId="87" xfId="0" applyFont="1" applyFill="1" applyBorder="1" applyAlignment="1" applyProtection="1">
      <alignment horizontal="center" vertical="center"/>
      <protection locked="0"/>
    </xf>
    <xf numFmtId="0" fontId="31" fillId="16" borderId="77" xfId="0" applyFont="1" applyFill="1" applyBorder="1" applyAlignment="1" applyProtection="1">
      <alignment horizontal="center" vertical="center"/>
      <protection locked="0"/>
    </xf>
    <xf numFmtId="0" fontId="31" fillId="0" borderId="46" xfId="0" applyFont="1" applyFill="1" applyBorder="1" applyAlignment="1" applyProtection="1">
      <alignment horizontal="center" vertical="center"/>
      <protection locked="0"/>
    </xf>
    <xf numFmtId="0" fontId="31" fillId="16" borderId="56" xfId="0" applyFont="1" applyFill="1" applyBorder="1" applyAlignment="1" applyProtection="1">
      <alignment horizontal="center" vertical="center"/>
      <protection locked="0"/>
    </xf>
    <xf numFmtId="1" fontId="31" fillId="0" borderId="78" xfId="0" applyNumberFormat="1" applyFont="1" applyFill="1" applyBorder="1" applyAlignment="1" applyProtection="1">
      <alignment horizontal="center" vertical="center"/>
      <protection locked="0"/>
    </xf>
    <xf numFmtId="1" fontId="31" fillId="16" borderId="56" xfId="0" applyNumberFormat="1" applyFont="1" applyFill="1" applyBorder="1" applyAlignment="1" applyProtection="1">
      <alignment horizontal="center" vertical="center"/>
      <protection locked="0"/>
    </xf>
    <xf numFmtId="0" fontId="31" fillId="0" borderId="78" xfId="0" applyFont="1" applyFill="1" applyBorder="1" applyAlignment="1" applyProtection="1">
      <alignment horizontal="center" vertical="center"/>
      <protection locked="0"/>
    </xf>
    <xf numFmtId="0" fontId="31" fillId="16" borderId="48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0" fontId="58" fillId="2" borderId="64" xfId="0" applyFont="1" applyFill="1" applyBorder="1" applyAlignment="1">
      <alignment horizontal="center" vertical="center"/>
    </xf>
    <xf numFmtId="0" fontId="60" fillId="10" borderId="50" xfId="0" applyFont="1" applyFill="1" applyBorder="1" applyAlignment="1">
      <alignment horizontal="center" vertical="center" wrapText="1"/>
    </xf>
    <xf numFmtId="0" fontId="60" fillId="2" borderId="64" xfId="0" applyFont="1" applyFill="1" applyBorder="1" applyAlignment="1">
      <alignment horizontal="center" vertical="center"/>
    </xf>
    <xf numFmtId="0" fontId="60" fillId="2" borderId="65" xfId="0" applyFont="1" applyFill="1" applyBorder="1" applyAlignment="1">
      <alignment horizontal="center" vertical="center"/>
    </xf>
    <xf numFmtId="0" fontId="62" fillId="10" borderId="68" xfId="0" applyFont="1" applyFill="1" applyBorder="1" applyAlignment="1">
      <alignment horizontal="center" vertical="center" wrapText="1"/>
    </xf>
    <xf numFmtId="1" fontId="66" fillId="2" borderId="14" xfId="0" applyNumberFormat="1" applyFont="1" applyFill="1" applyBorder="1" applyAlignment="1">
      <alignment horizontal="center" vertical="center"/>
    </xf>
    <xf numFmtId="1" fontId="60" fillId="6" borderId="50" xfId="0" applyNumberFormat="1" applyFont="1" applyFill="1" applyBorder="1" applyAlignment="1">
      <alignment horizontal="center" vertical="center"/>
    </xf>
    <xf numFmtId="1" fontId="60" fillId="6" borderId="65" xfId="0" applyNumberFormat="1" applyFont="1" applyFill="1" applyBorder="1" applyAlignment="1">
      <alignment horizontal="center" vertical="center"/>
    </xf>
    <xf numFmtId="0" fontId="60" fillId="10" borderId="64" xfId="0" applyFont="1" applyFill="1" applyBorder="1" applyAlignment="1">
      <alignment horizontal="center" vertical="center"/>
    </xf>
    <xf numFmtId="0" fontId="60" fillId="16" borderId="112" xfId="0" applyFont="1" applyFill="1" applyBorder="1" applyAlignment="1">
      <alignment horizontal="center" vertical="center"/>
    </xf>
    <xf numFmtId="0" fontId="60" fillId="0" borderId="64" xfId="0" applyFont="1" applyFill="1" applyBorder="1" applyAlignment="1">
      <alignment horizontal="center" vertical="center"/>
    </xf>
    <xf numFmtId="0" fontId="60" fillId="16" borderId="65" xfId="0" applyFont="1" applyFill="1" applyBorder="1" applyAlignment="1">
      <alignment horizontal="center" vertical="center"/>
    </xf>
    <xf numFmtId="0" fontId="60" fillId="0" borderId="114" xfId="0" applyFont="1" applyFill="1" applyBorder="1" applyAlignment="1">
      <alignment horizontal="center" vertical="center"/>
    </xf>
    <xf numFmtId="0" fontId="60" fillId="16" borderId="97" xfId="0" applyFont="1" applyFill="1" applyBorder="1" applyAlignment="1">
      <alignment horizontal="center" vertical="center"/>
    </xf>
    <xf numFmtId="0" fontId="60" fillId="0" borderId="119" xfId="0" applyFont="1" applyFill="1" applyBorder="1" applyAlignment="1">
      <alignment horizontal="center" vertical="center"/>
    </xf>
    <xf numFmtId="0" fontId="60" fillId="16" borderId="27" xfId="0" applyFont="1" applyFill="1" applyBorder="1" applyAlignment="1">
      <alignment horizontal="center" vertical="center"/>
    </xf>
    <xf numFmtId="0" fontId="60" fillId="2" borderId="50" xfId="0" applyFont="1" applyFill="1" applyBorder="1" applyAlignment="1">
      <alignment horizontal="center" vertical="center" wrapText="1"/>
    </xf>
    <xf numFmtId="1" fontId="66" fillId="2" borderId="6" xfId="0" applyNumberFormat="1" applyFont="1" applyFill="1" applyBorder="1" applyAlignment="1">
      <alignment horizontal="center" vertical="center"/>
    </xf>
    <xf numFmtId="0" fontId="63" fillId="4" borderId="26" xfId="0" applyFont="1" applyFill="1" applyBorder="1" applyAlignment="1" applyProtection="1">
      <alignment horizontal="center" vertical="center" wrapText="1"/>
      <protection locked="0"/>
    </xf>
    <xf numFmtId="0" fontId="67" fillId="0" borderId="64" xfId="0" applyFont="1" applyFill="1" applyBorder="1" applyAlignment="1">
      <alignment horizontal="center" vertical="center"/>
    </xf>
    <xf numFmtId="0" fontId="31" fillId="0" borderId="71" xfId="0" applyFont="1" applyFill="1" applyBorder="1" applyAlignment="1" applyProtection="1">
      <alignment horizontal="center" vertical="center" wrapText="1"/>
      <protection locked="0"/>
    </xf>
    <xf numFmtId="0" fontId="31" fillId="0" borderId="115" xfId="0" applyFont="1" applyFill="1" applyBorder="1" applyAlignment="1" applyProtection="1">
      <alignment horizontal="center" vertical="center" wrapText="1"/>
      <protection locked="0"/>
    </xf>
    <xf numFmtId="0" fontId="31" fillId="16" borderId="83" xfId="0" applyFont="1" applyFill="1" applyBorder="1" applyAlignment="1" applyProtection="1">
      <alignment horizontal="center" vertical="center" wrapText="1"/>
      <protection locked="0"/>
    </xf>
    <xf numFmtId="1" fontId="31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1" fillId="16" borderId="85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16" borderId="27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62" fillId="10" borderId="68" xfId="0" applyFont="1" applyFill="1" applyBorder="1" applyAlignment="1">
      <alignment horizontal="center" vertical="center"/>
    </xf>
    <xf numFmtId="1" fontId="60" fillId="0" borderId="64" xfId="0" applyNumberFormat="1" applyFont="1" applyFill="1" applyBorder="1" applyAlignment="1">
      <alignment horizontal="center" vertical="center"/>
    </xf>
    <xf numFmtId="1" fontId="60" fillId="16" borderId="83" xfId="0" applyNumberFormat="1" applyFont="1" applyFill="1" applyBorder="1" applyAlignment="1">
      <alignment horizontal="center" vertical="center"/>
    </xf>
    <xf numFmtId="164" fontId="61" fillId="10" borderId="25" xfId="0" applyNumberFormat="1" applyFont="1" applyFill="1" applyBorder="1" applyAlignment="1" applyProtection="1">
      <alignment horizontal="center" vertical="center"/>
      <protection locked="0"/>
    </xf>
    <xf numFmtId="0" fontId="61" fillId="16" borderId="83" xfId="0" applyFont="1" applyFill="1" applyBorder="1" applyAlignment="1" applyProtection="1">
      <alignment horizontal="center" vertical="center"/>
      <protection locked="0"/>
    </xf>
    <xf numFmtId="0" fontId="62" fillId="2" borderId="68" xfId="0" applyFont="1" applyFill="1" applyBorder="1" applyAlignment="1">
      <alignment horizontal="center" vertical="center" wrapText="1"/>
    </xf>
    <xf numFmtId="1" fontId="63" fillId="3" borderId="18" xfId="0" applyNumberFormat="1" applyFont="1" applyFill="1" applyBorder="1" applyAlignment="1">
      <alignment horizontal="center" vertical="center"/>
    </xf>
    <xf numFmtId="0" fontId="67" fillId="10" borderId="64" xfId="0" applyFont="1" applyFill="1" applyBorder="1" applyAlignment="1">
      <alignment horizontal="center" vertical="center"/>
    </xf>
    <xf numFmtId="0" fontId="60" fillId="2" borderId="14" xfId="0" applyFont="1" applyFill="1" applyBorder="1" applyAlignment="1">
      <alignment horizontal="center" vertical="center"/>
    </xf>
    <xf numFmtId="0" fontId="67" fillId="10" borderId="14" xfId="0" applyFont="1" applyFill="1" applyBorder="1" applyAlignment="1">
      <alignment horizontal="center" vertical="center" wrapText="1"/>
    </xf>
    <xf numFmtId="0" fontId="60" fillId="2" borderId="24" xfId="0" applyFont="1" applyFill="1" applyBorder="1" applyAlignment="1">
      <alignment horizontal="center" vertical="center"/>
    </xf>
    <xf numFmtId="0" fontId="68" fillId="2" borderId="16" xfId="0" applyFont="1" applyFill="1" applyBorder="1" applyAlignment="1">
      <alignment horizontal="center" vertical="center"/>
    </xf>
    <xf numFmtId="1" fontId="60" fillId="6" borderId="14" xfId="0" applyNumberFormat="1" applyFont="1" applyFill="1" applyBorder="1" applyAlignment="1">
      <alignment horizontal="center" vertical="center"/>
    </xf>
    <xf numFmtId="1" fontId="60" fillId="6" borderId="24" xfId="0" applyNumberFormat="1" applyFont="1" applyFill="1" applyBorder="1" applyAlignment="1">
      <alignment horizontal="center" vertical="center"/>
    </xf>
    <xf numFmtId="0" fontId="60" fillId="0" borderId="25" xfId="0" applyFont="1" applyFill="1" applyBorder="1" applyAlignment="1">
      <alignment horizontal="center" vertical="center"/>
    </xf>
    <xf numFmtId="0" fontId="60" fillId="16" borderId="79" xfId="0" applyFont="1" applyFill="1" applyBorder="1" applyAlignment="1">
      <alignment horizontal="center" vertical="center"/>
    </xf>
    <xf numFmtId="1" fontId="67" fillId="10" borderId="25" xfId="0" applyNumberFormat="1" applyFont="1" applyFill="1" applyBorder="1" applyAlignment="1">
      <alignment horizontal="center" vertical="center"/>
    </xf>
    <xf numFmtId="0" fontId="60" fillId="0" borderId="13" xfId="0" applyFont="1" applyFill="1" applyBorder="1" applyAlignment="1">
      <alignment horizontal="center" vertical="center"/>
    </xf>
    <xf numFmtId="0" fontId="67" fillId="2" borderId="64" xfId="0" applyFont="1" applyFill="1" applyBorder="1" applyAlignment="1">
      <alignment horizontal="center" vertical="center"/>
    </xf>
    <xf numFmtId="0" fontId="67" fillId="2" borderId="50" xfId="0" applyFont="1" applyFill="1" applyBorder="1" applyAlignment="1">
      <alignment horizontal="center" vertical="center" wrapText="1"/>
    </xf>
    <xf numFmtId="1" fontId="63" fillId="4" borderId="26" xfId="0" applyNumberFormat="1" applyFont="1" applyFill="1" applyBorder="1" applyAlignment="1" applyProtection="1">
      <alignment horizontal="center" vertical="center"/>
      <protection locked="0"/>
    </xf>
    <xf numFmtId="0" fontId="60" fillId="2" borderId="114" xfId="0" applyFont="1" applyFill="1" applyBorder="1" applyAlignment="1">
      <alignment horizontal="center" vertical="center"/>
    </xf>
    <xf numFmtId="0" fontId="60" fillId="2" borderId="14" xfId="0" applyFont="1" applyFill="1" applyBorder="1" applyAlignment="1">
      <alignment horizontal="center" vertical="center" wrapText="1"/>
    </xf>
    <xf numFmtId="0" fontId="62" fillId="2" borderId="16" xfId="0" applyFont="1" applyFill="1" applyBorder="1" applyAlignment="1">
      <alignment horizontal="center" vertical="center"/>
    </xf>
    <xf numFmtId="1" fontId="67" fillId="6" borderId="14" xfId="0" applyNumberFormat="1" applyFont="1" applyFill="1" applyBorder="1" applyAlignment="1">
      <alignment horizontal="center" vertical="center"/>
    </xf>
    <xf numFmtId="1" fontId="67" fillId="6" borderId="24" xfId="0" applyNumberFormat="1" applyFont="1" applyFill="1" applyBorder="1" applyAlignment="1">
      <alignment horizontal="center" vertical="center"/>
    </xf>
    <xf numFmtId="1" fontId="60" fillId="0" borderId="25" xfId="0" applyNumberFormat="1" applyFont="1" applyFill="1" applyBorder="1" applyAlignment="1">
      <alignment horizontal="center" vertical="center"/>
    </xf>
    <xf numFmtId="1" fontId="60" fillId="16" borderId="24" xfId="0" applyNumberFormat="1" applyFont="1" applyFill="1" applyBorder="1" applyAlignment="1">
      <alignment horizontal="center" vertical="center"/>
    </xf>
    <xf numFmtId="0" fontId="31" fillId="10" borderId="13" xfId="0" applyFont="1" applyFill="1" applyBorder="1" applyAlignment="1">
      <alignment horizontal="center" vertical="center"/>
    </xf>
    <xf numFmtId="0" fontId="60" fillId="10" borderId="69" xfId="0" applyFont="1" applyFill="1" applyBorder="1" applyAlignment="1">
      <alignment horizontal="center" vertical="center"/>
    </xf>
    <xf numFmtId="0" fontId="60" fillId="10" borderId="69" xfId="0" applyFont="1" applyFill="1" applyBorder="1" applyAlignment="1">
      <alignment horizontal="center" vertical="center" wrapText="1"/>
    </xf>
    <xf numFmtId="0" fontId="60" fillId="2" borderId="70" xfId="0" applyFont="1" applyFill="1" applyBorder="1" applyAlignment="1">
      <alignment horizontal="center" vertical="center"/>
    </xf>
    <xf numFmtId="0" fontId="60" fillId="2" borderId="71" xfId="0" applyFont="1" applyFill="1" applyBorder="1" applyAlignment="1">
      <alignment horizontal="center" vertical="center"/>
    </xf>
    <xf numFmtId="1" fontId="67" fillId="6" borderId="58" xfId="0" applyNumberFormat="1" applyFont="1" applyFill="1" applyBorder="1" applyAlignment="1">
      <alignment horizontal="center" vertical="center"/>
    </xf>
    <xf numFmtId="1" fontId="60" fillId="6" borderId="90" xfId="0" applyNumberFormat="1" applyFont="1" applyFill="1" applyBorder="1" applyAlignment="1">
      <alignment horizontal="center" vertical="center"/>
    </xf>
    <xf numFmtId="1" fontId="60" fillId="6" borderId="91" xfId="0" applyNumberFormat="1" applyFont="1" applyFill="1" applyBorder="1" applyAlignment="1">
      <alignment horizontal="center" vertical="center"/>
    </xf>
    <xf numFmtId="0" fontId="60" fillId="0" borderId="70" xfId="0" applyFont="1" applyFill="1" applyBorder="1" applyAlignment="1">
      <alignment horizontal="center" vertical="center"/>
    </xf>
    <xf numFmtId="0" fontId="60" fillId="16" borderId="0" xfId="0" applyFont="1" applyFill="1" applyBorder="1" applyAlignment="1">
      <alignment horizontal="center" vertical="center"/>
    </xf>
    <xf numFmtId="0" fontId="31" fillId="2" borderId="114" xfId="0" applyFont="1" applyFill="1" applyBorder="1" applyAlignment="1">
      <alignment horizontal="center" vertical="center"/>
    </xf>
    <xf numFmtId="0" fontId="31" fillId="16" borderId="83" xfId="0" applyFont="1" applyFill="1" applyBorder="1" applyAlignment="1">
      <alignment horizontal="center" vertical="center"/>
    </xf>
    <xf numFmtId="0" fontId="67" fillId="2" borderId="70" xfId="0" applyFont="1" applyFill="1" applyBorder="1" applyAlignment="1">
      <alignment horizontal="center" vertical="center"/>
    </xf>
    <xf numFmtId="0" fontId="60" fillId="0" borderId="120" xfId="0" applyFont="1" applyFill="1" applyBorder="1" applyAlignment="1">
      <alignment horizontal="center" vertical="center"/>
    </xf>
    <xf numFmtId="0" fontId="68" fillId="2" borderId="68" xfId="0" applyFont="1" applyFill="1" applyBorder="1" applyAlignment="1">
      <alignment horizontal="center" vertical="center"/>
    </xf>
    <xf numFmtId="1" fontId="59" fillId="2" borderId="6" xfId="0" applyNumberFormat="1" applyFont="1" applyFill="1" applyBorder="1" applyAlignment="1">
      <alignment horizontal="center" vertical="center"/>
    </xf>
    <xf numFmtId="0" fontId="60" fillId="2" borderId="69" xfId="0" applyFont="1" applyFill="1" applyBorder="1" applyAlignment="1">
      <alignment horizontal="center" vertical="center"/>
    </xf>
    <xf numFmtId="0" fontId="60" fillId="2" borderId="69" xfId="0" applyFont="1" applyFill="1" applyBorder="1" applyAlignment="1">
      <alignment horizontal="center" vertical="center" wrapText="1"/>
    </xf>
    <xf numFmtId="0" fontId="60" fillId="2" borderId="75" xfId="0" applyFont="1" applyFill="1" applyBorder="1" applyAlignment="1">
      <alignment horizontal="center" vertical="center"/>
    </xf>
    <xf numFmtId="0" fontId="62" fillId="2" borderId="8" xfId="0" applyFont="1" applyFill="1" applyBorder="1" applyAlignment="1">
      <alignment horizontal="center" vertical="center"/>
    </xf>
    <xf numFmtId="0" fontId="60" fillId="0" borderId="69" xfId="0" applyFont="1" applyFill="1" applyBorder="1" applyAlignment="1">
      <alignment horizontal="center" vertical="center"/>
    </xf>
    <xf numFmtId="0" fontId="60" fillId="16" borderId="85" xfId="0" applyFont="1" applyFill="1" applyBorder="1" applyAlignment="1">
      <alignment horizontal="center" vertical="center"/>
    </xf>
    <xf numFmtId="0" fontId="67" fillId="2" borderId="69" xfId="0" applyFont="1" applyFill="1" applyBorder="1" applyAlignment="1">
      <alignment horizontal="center" vertical="center"/>
    </xf>
    <xf numFmtId="1" fontId="67" fillId="6" borderId="50" xfId="0" applyNumberFormat="1" applyFont="1" applyFill="1" applyBorder="1" applyAlignment="1">
      <alignment horizontal="center" vertical="center"/>
    </xf>
    <xf numFmtId="1" fontId="67" fillId="6" borderId="65" xfId="0" applyNumberFormat="1" applyFont="1" applyFill="1" applyBorder="1" applyAlignment="1">
      <alignment horizontal="center" vertical="center"/>
    </xf>
    <xf numFmtId="0" fontId="67" fillId="16" borderId="97" xfId="0" applyFont="1" applyFill="1" applyBorder="1" applyAlignment="1">
      <alignment horizontal="center" vertical="center"/>
    </xf>
    <xf numFmtId="0" fontId="62" fillId="2" borderId="68" xfId="0" applyFont="1" applyFill="1" applyBorder="1" applyAlignment="1">
      <alignment horizontal="center" vertical="center"/>
    </xf>
    <xf numFmtId="1" fontId="60" fillId="10" borderId="50" xfId="0" applyNumberFormat="1" applyFont="1" applyFill="1" applyBorder="1" applyAlignment="1">
      <alignment horizontal="center" vertical="center"/>
    </xf>
    <xf numFmtId="1" fontId="60" fillId="10" borderId="65" xfId="0" applyNumberFormat="1" applyFont="1" applyFill="1" applyBorder="1" applyAlignment="1">
      <alignment horizontal="center" vertical="center"/>
    </xf>
    <xf numFmtId="0" fontId="67" fillId="0" borderId="114" xfId="0" applyFont="1" applyFill="1" applyBorder="1" applyAlignment="1">
      <alignment horizontal="center" vertical="center"/>
    </xf>
    <xf numFmtId="0" fontId="68" fillId="10" borderId="68" xfId="0" applyFont="1" applyFill="1" applyBorder="1" applyAlignment="1">
      <alignment horizontal="center" vertical="center"/>
    </xf>
    <xf numFmtId="1" fontId="60" fillId="6" borderId="0" xfId="0" applyNumberFormat="1" applyFont="1" applyFill="1" applyBorder="1" applyAlignment="1">
      <alignment horizontal="center" vertical="center"/>
    </xf>
    <xf numFmtId="0" fontId="62" fillId="10" borderId="16" xfId="0" applyFont="1" applyFill="1" applyBorder="1" applyAlignment="1">
      <alignment horizontal="center" vertical="center"/>
    </xf>
    <xf numFmtId="0" fontId="60" fillId="16" borderId="24" xfId="0" applyFont="1" applyFill="1" applyBorder="1" applyAlignment="1">
      <alignment horizontal="center" vertical="center"/>
    </xf>
    <xf numFmtId="0" fontId="60" fillId="10" borderId="25" xfId="0" applyFont="1" applyFill="1" applyBorder="1" applyAlignment="1">
      <alignment horizontal="center" vertical="center"/>
    </xf>
    <xf numFmtId="0" fontId="60" fillId="2" borderId="53" xfId="0" applyFont="1" applyFill="1" applyBorder="1" applyAlignment="1">
      <alignment horizontal="center" vertical="center"/>
    </xf>
    <xf numFmtId="0" fontId="60" fillId="2" borderId="90" xfId="0" applyFont="1" applyFill="1" applyBorder="1" applyAlignment="1">
      <alignment horizontal="center" vertical="center"/>
    </xf>
    <xf numFmtId="0" fontId="60" fillId="2" borderId="91" xfId="0" applyFont="1" applyFill="1" applyBorder="1" applyAlignment="1">
      <alignment horizontal="center" vertical="center"/>
    </xf>
    <xf numFmtId="0" fontId="68" fillId="2" borderId="55" xfId="0" applyFont="1" applyFill="1" applyBorder="1" applyAlignment="1">
      <alignment horizontal="center" vertical="center"/>
    </xf>
    <xf numFmtId="1" fontId="31" fillId="6" borderId="58" xfId="0" applyNumberFormat="1" applyFont="1" applyFill="1" applyBorder="1" applyAlignment="1">
      <alignment horizontal="center" vertical="center"/>
    </xf>
    <xf numFmtId="1" fontId="67" fillId="6" borderId="91" xfId="0" applyNumberFormat="1" applyFont="1" applyFill="1" applyBorder="1" applyAlignment="1">
      <alignment horizontal="center" vertical="center"/>
    </xf>
    <xf numFmtId="0" fontId="60" fillId="0" borderId="53" xfId="0" applyFont="1" applyFill="1" applyBorder="1" applyAlignment="1">
      <alignment horizontal="center" vertical="center"/>
    </xf>
    <xf numFmtId="0" fontId="60" fillId="16" borderId="113" xfId="0" applyFont="1" applyFill="1" applyBorder="1" applyAlignment="1">
      <alignment horizontal="center" vertical="center"/>
    </xf>
    <xf numFmtId="0" fontId="60" fillId="16" borderId="91" xfId="0" applyFont="1" applyFill="1" applyBorder="1" applyAlignment="1">
      <alignment horizontal="center" vertical="center"/>
    </xf>
    <xf numFmtId="0" fontId="60" fillId="0" borderId="116" xfId="0" applyFont="1" applyFill="1" applyBorder="1" applyAlignment="1">
      <alignment horizontal="center" vertical="center"/>
    </xf>
    <xf numFmtId="0" fontId="60" fillId="16" borderId="95" xfId="0" applyFont="1" applyFill="1" applyBorder="1" applyAlignment="1">
      <alignment horizontal="center" vertical="center"/>
    </xf>
    <xf numFmtId="0" fontId="67" fillId="10" borderId="102" xfId="0" applyFont="1" applyFill="1" applyBorder="1" applyAlignment="1">
      <alignment horizontal="center" vertical="center"/>
    </xf>
    <xf numFmtId="0" fontId="60" fillId="2" borderId="10" xfId="0" applyFont="1" applyFill="1" applyBorder="1" applyAlignment="1">
      <alignment horizontal="center" vertical="center"/>
    </xf>
    <xf numFmtId="0" fontId="60" fillId="2" borderId="10" xfId="0" applyFont="1" applyFill="1" applyBorder="1" applyAlignment="1">
      <alignment horizontal="center" vertical="center" wrapText="1"/>
    </xf>
    <xf numFmtId="0" fontId="60" fillId="2" borderId="11" xfId="0" applyFont="1" applyFill="1" applyBorder="1" applyAlignment="1">
      <alignment horizontal="center" vertical="center"/>
    </xf>
    <xf numFmtId="0" fontId="62" fillId="2" borderId="80" xfId="0" applyFont="1" applyFill="1" applyBorder="1" applyAlignment="1">
      <alignment horizontal="center" vertical="center"/>
    </xf>
    <xf numFmtId="1" fontId="63" fillId="3" borderId="29" xfId="0" applyNumberFormat="1" applyFont="1" applyFill="1" applyBorder="1" applyAlignment="1">
      <alignment horizontal="center" vertical="center"/>
    </xf>
    <xf numFmtId="1" fontId="66" fillId="0" borderId="10" xfId="0" applyNumberFormat="1" applyFont="1" applyFill="1" applyBorder="1" applyAlignment="1">
      <alignment horizontal="center" vertical="center"/>
    </xf>
    <xf numFmtId="1" fontId="60" fillId="6" borderId="10" xfId="0" applyNumberFormat="1" applyFont="1" applyFill="1" applyBorder="1" applyAlignment="1">
      <alignment horizontal="center" vertical="center"/>
    </xf>
    <xf numFmtId="1" fontId="60" fillId="6" borderId="11" xfId="0" applyNumberFormat="1" applyFont="1" applyFill="1" applyBorder="1" applyAlignment="1">
      <alignment horizontal="center" vertical="center"/>
    </xf>
    <xf numFmtId="1" fontId="63" fillId="4" borderId="9" xfId="0" applyNumberFormat="1" applyFont="1" applyFill="1" applyBorder="1" applyAlignment="1">
      <alignment horizontal="center" vertical="center"/>
    </xf>
    <xf numFmtId="1" fontId="58" fillId="4" borderId="80" xfId="0" applyNumberFormat="1" applyFont="1" applyFill="1" applyBorder="1" applyAlignment="1" applyProtection="1">
      <alignment horizontal="center" vertical="center"/>
      <protection locked="0"/>
    </xf>
    <xf numFmtId="0" fontId="60" fillId="0" borderId="29" xfId="0" applyFont="1" applyFill="1" applyBorder="1" applyAlignment="1">
      <alignment horizontal="center" vertical="center"/>
    </xf>
    <xf numFmtId="0" fontId="60" fillId="16" borderId="38" xfId="0" applyFont="1" applyFill="1" applyBorder="1" applyAlignment="1">
      <alignment horizontal="center" vertical="center"/>
    </xf>
    <xf numFmtId="1" fontId="60" fillId="0" borderId="29" xfId="0" applyNumberFormat="1" applyFont="1" applyFill="1" applyBorder="1" applyAlignment="1">
      <alignment horizontal="center" vertical="center"/>
    </xf>
    <xf numFmtId="1" fontId="60" fillId="16" borderId="11" xfId="0" applyNumberFormat="1" applyFont="1" applyFill="1" applyBorder="1" applyAlignment="1">
      <alignment horizontal="center" vertical="center"/>
    </xf>
    <xf numFmtId="0" fontId="60" fillId="0" borderId="9" xfId="0" applyFont="1" applyFill="1" applyBorder="1" applyAlignment="1">
      <alignment horizontal="center" vertical="center"/>
    </xf>
    <xf numFmtId="0" fontId="60" fillId="16" borderId="12" xfId="0" applyFont="1" applyFill="1" applyBorder="1" applyAlignment="1">
      <alignment horizontal="center" vertical="center"/>
    </xf>
    <xf numFmtId="0" fontId="31" fillId="0" borderId="47" xfId="0" applyFont="1" applyFill="1" applyBorder="1" applyAlignment="1">
      <alignment horizontal="center" vertical="center"/>
    </xf>
    <xf numFmtId="0" fontId="31" fillId="0" borderId="77" xfId="0" applyFont="1" applyFill="1" applyBorder="1" applyAlignment="1">
      <alignment horizontal="center" vertical="center"/>
    </xf>
    <xf numFmtId="0" fontId="32" fillId="10" borderId="17" xfId="0" applyFont="1" applyFill="1" applyBorder="1" applyAlignment="1" applyProtection="1">
      <alignment horizontal="center" vertical="center" wrapText="1"/>
      <protection locked="0"/>
    </xf>
    <xf numFmtId="1" fontId="31" fillId="3" borderId="78" xfId="0" applyNumberFormat="1" applyFont="1" applyFill="1" applyBorder="1" applyAlignment="1">
      <alignment horizontal="center" vertical="center"/>
    </xf>
    <xf numFmtId="1" fontId="32" fillId="0" borderId="47" xfId="0" applyNumberFormat="1" applyFont="1" applyFill="1" applyBorder="1" applyAlignment="1">
      <alignment horizontal="center" vertical="center"/>
    </xf>
    <xf numFmtId="1" fontId="31" fillId="6" borderId="47" xfId="0" applyNumberFormat="1" applyFont="1" applyFill="1" applyBorder="1" applyAlignment="1">
      <alignment horizontal="center" vertical="center"/>
    </xf>
    <xf numFmtId="1" fontId="31" fillId="6" borderId="77" xfId="0" applyNumberFormat="1" applyFont="1" applyFill="1" applyBorder="1" applyAlignment="1">
      <alignment horizontal="center" vertical="center"/>
    </xf>
    <xf numFmtId="1" fontId="31" fillId="4" borderId="46" xfId="0" applyNumberFormat="1" applyFont="1" applyFill="1" applyBorder="1" applyAlignment="1">
      <alignment horizontal="center" vertical="center"/>
    </xf>
    <xf numFmtId="1" fontId="31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1" fillId="0" borderId="78" xfId="0" applyNumberFormat="1" applyFont="1" applyFill="1" applyBorder="1" applyAlignment="1">
      <alignment horizontal="center" vertical="center"/>
    </xf>
    <xf numFmtId="1" fontId="31" fillId="0" borderId="46" xfId="0" applyNumberFormat="1" applyFont="1" applyFill="1" applyBorder="1" applyAlignment="1">
      <alignment horizontal="center" vertical="center"/>
    </xf>
    <xf numFmtId="1" fontId="31" fillId="16" borderId="56" xfId="0" applyNumberFormat="1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32" fillId="10" borderId="16" xfId="0" applyFont="1" applyFill="1" applyBorder="1" applyAlignment="1" applyProtection="1">
      <alignment horizontal="center" vertical="center" wrapText="1"/>
      <protection locked="0"/>
    </xf>
    <xf numFmtId="1" fontId="31" fillId="3" borderId="25" xfId="0" applyNumberFormat="1" applyFont="1" applyFill="1" applyBorder="1" applyAlignment="1">
      <alignment horizontal="center" vertical="center"/>
    </xf>
    <xf numFmtId="1" fontId="32" fillId="0" borderId="14" xfId="0" applyNumberFormat="1" applyFont="1" applyFill="1" applyBorder="1" applyAlignment="1">
      <alignment horizontal="center" vertical="center"/>
    </xf>
    <xf numFmtId="1" fontId="31" fillId="6" borderId="14" xfId="0" applyNumberFormat="1" applyFont="1" applyFill="1" applyBorder="1" applyAlignment="1">
      <alignment horizontal="center" vertical="center"/>
    </xf>
    <xf numFmtId="1" fontId="31" fillId="6" borderId="24" xfId="0" applyNumberFormat="1" applyFont="1" applyFill="1" applyBorder="1" applyAlignment="1">
      <alignment horizontal="center" vertical="center"/>
    </xf>
    <xf numFmtId="1" fontId="31" fillId="4" borderId="13" xfId="0" applyNumberFormat="1" applyFont="1" applyFill="1" applyBorder="1" applyAlignment="1">
      <alignment horizontal="center" vertical="center"/>
    </xf>
    <xf numFmtId="1" fontId="3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1" fillId="16" borderId="71" xfId="0" applyNumberFormat="1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31" fillId="0" borderId="32" xfId="0" applyFont="1" applyFill="1" applyBorder="1" applyAlignment="1">
      <alignment horizontal="center" vertical="center"/>
    </xf>
    <xf numFmtId="0" fontId="32" fillId="10" borderId="33" xfId="0" applyFont="1" applyFill="1" applyBorder="1" applyAlignment="1" applyProtection="1">
      <alignment horizontal="center" vertical="center" wrapText="1"/>
      <protection locked="0"/>
    </xf>
    <xf numFmtId="1" fontId="31" fillId="3" borderId="34" xfId="0" applyNumberFormat="1" applyFont="1" applyFill="1" applyBorder="1" applyAlignment="1">
      <alignment horizontal="center" vertical="center"/>
    </xf>
    <xf numFmtId="1" fontId="32" fillId="0" borderId="31" xfId="0" applyNumberFormat="1" applyFont="1" applyFill="1" applyBorder="1" applyAlignment="1">
      <alignment horizontal="center" vertical="center"/>
    </xf>
    <xf numFmtId="1" fontId="31" fillId="6" borderId="31" xfId="0" applyNumberFormat="1" applyFont="1" applyFill="1" applyBorder="1" applyAlignment="1">
      <alignment horizontal="center" vertical="center"/>
    </xf>
    <xf numFmtId="1" fontId="31" fillId="6" borderId="32" xfId="0" applyNumberFormat="1" applyFont="1" applyFill="1" applyBorder="1" applyAlignment="1">
      <alignment horizontal="center" vertical="center"/>
    </xf>
    <xf numFmtId="1" fontId="31" fillId="4" borderId="30" xfId="0" applyNumberFormat="1" applyFont="1" applyFill="1" applyBorder="1" applyAlignment="1">
      <alignment horizontal="center" vertical="center"/>
    </xf>
    <xf numFmtId="1" fontId="31" fillId="4" borderId="33" xfId="0" applyNumberFormat="1" applyFont="1" applyFill="1" applyBorder="1" applyAlignment="1" applyProtection="1">
      <alignment horizontal="center" vertical="center" wrapText="1"/>
      <protection locked="0"/>
    </xf>
    <xf numFmtId="1" fontId="31" fillId="0" borderId="34" xfId="0" applyNumberFormat="1" applyFont="1" applyFill="1" applyBorder="1" applyAlignment="1">
      <alignment horizontal="center" vertical="center"/>
    </xf>
    <xf numFmtId="1" fontId="31" fillId="16" borderId="36" xfId="0" applyNumberFormat="1" applyFont="1" applyFill="1" applyBorder="1" applyAlignment="1">
      <alignment horizontal="center" vertical="center"/>
    </xf>
    <xf numFmtId="1" fontId="31" fillId="16" borderId="96" xfId="0" applyNumberFormat="1" applyFont="1" applyFill="1" applyBorder="1" applyAlignment="1">
      <alignment horizontal="center" vertical="center"/>
    </xf>
    <xf numFmtId="1" fontId="31" fillId="0" borderId="30" xfId="0" applyNumberFormat="1" applyFont="1" applyFill="1" applyBorder="1" applyAlignment="1">
      <alignment horizontal="center" vertical="center"/>
    </xf>
    <xf numFmtId="1" fontId="31" fillId="16" borderId="59" xfId="0" applyNumberFormat="1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2" fillId="0" borderId="80" xfId="0" applyFont="1" applyFill="1" applyBorder="1" applyAlignment="1" applyProtection="1">
      <alignment horizontal="center" vertical="center" wrapText="1"/>
      <protection locked="0"/>
    </xf>
    <xf numFmtId="1" fontId="31" fillId="3" borderId="29" xfId="0" applyNumberFormat="1" applyFont="1" applyFill="1" applyBorder="1" applyAlignment="1">
      <alignment horizontal="center" vertical="center"/>
    </xf>
    <xf numFmtId="1" fontId="32" fillId="0" borderId="10" xfId="0" applyNumberFormat="1" applyFont="1" applyFill="1" applyBorder="1" applyAlignment="1">
      <alignment horizontal="center" vertical="center"/>
    </xf>
    <xf numFmtId="1" fontId="31" fillId="6" borderId="10" xfId="0" applyNumberFormat="1" applyFont="1" applyFill="1" applyBorder="1" applyAlignment="1">
      <alignment horizontal="center" vertical="center"/>
    </xf>
    <xf numFmtId="1" fontId="31" fillId="6" borderId="11" xfId="0" applyNumberFormat="1" applyFont="1" applyFill="1" applyBorder="1" applyAlignment="1">
      <alignment horizontal="center" vertical="center"/>
    </xf>
    <xf numFmtId="1" fontId="31" fillId="4" borderId="9" xfId="0" applyNumberFormat="1" applyFont="1" applyFill="1" applyBorder="1" applyAlignment="1">
      <alignment horizontal="center" vertical="center"/>
    </xf>
    <xf numFmtId="1" fontId="31" fillId="4" borderId="80" xfId="0" applyNumberFormat="1" applyFont="1" applyFill="1" applyBorder="1" applyAlignment="1" applyProtection="1">
      <alignment horizontal="center" vertical="center" wrapText="1"/>
      <protection locked="0"/>
    </xf>
    <xf numFmtId="1" fontId="31" fillId="0" borderId="29" xfId="0" applyNumberFormat="1" applyFont="1" applyFill="1" applyBorder="1" applyAlignment="1">
      <alignment horizontal="center" vertical="center"/>
    </xf>
    <xf numFmtId="1" fontId="31" fillId="16" borderId="12" xfId="0" applyNumberFormat="1" applyFont="1" applyFill="1" applyBorder="1" applyAlignment="1">
      <alignment horizontal="center" vertical="center"/>
    </xf>
    <xf numFmtId="1" fontId="31" fillId="16" borderId="82" xfId="0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1" fontId="31" fillId="16" borderId="38" xfId="0" applyNumberFormat="1" applyFont="1" applyFill="1" applyBorder="1" applyAlignment="1">
      <alignment horizontal="center" vertical="center"/>
    </xf>
    <xf numFmtId="1" fontId="31" fillId="16" borderId="3" xfId="0" applyNumberFormat="1" applyFont="1" applyFill="1" applyBorder="1" applyAlignment="1">
      <alignment horizontal="center" vertical="center"/>
    </xf>
    <xf numFmtId="1" fontId="31" fillId="2" borderId="0" xfId="0" applyNumberFormat="1" applyFont="1" applyFill="1" applyBorder="1" applyAlignment="1">
      <alignment horizontal="center" vertical="center"/>
    </xf>
    <xf numFmtId="0" fontId="32" fillId="16" borderId="10" xfId="0" applyFont="1" applyFill="1" applyBorder="1" applyAlignment="1">
      <alignment horizontal="center" vertical="center"/>
    </xf>
    <xf numFmtId="0" fontId="32" fillId="16" borderId="11" xfId="0" applyFont="1" applyFill="1" applyBorder="1" applyAlignment="1">
      <alignment horizontal="center" vertical="center"/>
    </xf>
    <xf numFmtId="0" fontId="32" fillId="16" borderId="80" xfId="0" applyFont="1" applyFill="1" applyBorder="1" applyAlignment="1">
      <alignment horizontal="center" vertical="center"/>
    </xf>
    <xf numFmtId="1" fontId="32" fillId="16" borderId="29" xfId="0" applyNumberFormat="1" applyFont="1" applyFill="1" applyBorder="1" applyAlignment="1">
      <alignment horizontal="center" vertical="center"/>
    </xf>
    <xf numFmtId="1" fontId="32" fillId="16" borderId="10" xfId="0" applyNumberFormat="1" applyFont="1" applyFill="1" applyBorder="1" applyAlignment="1">
      <alignment horizontal="center" vertical="center"/>
    </xf>
    <xf numFmtId="1" fontId="32" fillId="16" borderId="11" xfId="0" applyNumberFormat="1" applyFont="1" applyFill="1" applyBorder="1" applyAlignment="1">
      <alignment horizontal="center" vertical="center"/>
    </xf>
    <xf numFmtId="1" fontId="32" fillId="16" borderId="38" xfId="0" applyNumberFormat="1" applyFont="1" applyFill="1" applyBorder="1" applyAlignment="1">
      <alignment horizontal="center" vertical="center"/>
    </xf>
    <xf numFmtId="164" fontId="32" fillId="16" borderId="10" xfId="0" applyNumberFormat="1" applyFont="1" applyFill="1" applyBorder="1" applyAlignment="1">
      <alignment horizontal="center" vertical="center"/>
    </xf>
    <xf numFmtId="164" fontId="32" fillId="16" borderId="12" xfId="0" applyNumberFormat="1" applyFont="1" applyFill="1" applyBorder="1" applyAlignment="1">
      <alignment horizontal="center" vertical="center"/>
    </xf>
    <xf numFmtId="164" fontId="32" fillId="16" borderId="29" xfId="0" applyNumberFormat="1" applyFont="1" applyFill="1" applyBorder="1" applyAlignment="1">
      <alignment horizontal="center" vertical="center"/>
    </xf>
    <xf numFmtId="164" fontId="32" fillId="16" borderId="82" xfId="0" applyNumberFormat="1" applyFont="1" applyFill="1" applyBorder="1" applyAlignment="1">
      <alignment horizontal="center" vertical="center"/>
    </xf>
    <xf numFmtId="164" fontId="32" fillId="16" borderId="9" xfId="0" applyNumberFormat="1" applyFont="1" applyFill="1" applyBorder="1" applyAlignment="1">
      <alignment horizontal="center" vertical="center"/>
    </xf>
    <xf numFmtId="164" fontId="32" fillId="16" borderId="38" xfId="0" applyNumberFormat="1" applyFont="1" applyFill="1" applyBorder="1" applyAlignment="1">
      <alignment horizontal="center" vertical="center"/>
    </xf>
    <xf numFmtId="164" fontId="32" fillId="16" borderId="83" xfId="0" applyNumberFormat="1" applyFont="1" applyFill="1" applyBorder="1" applyAlignment="1">
      <alignment horizontal="center" vertical="center"/>
    </xf>
    <xf numFmtId="164" fontId="32" fillId="2" borderId="0" xfId="0" applyNumberFormat="1" applyFont="1" applyFill="1" applyBorder="1" applyAlignment="1">
      <alignment horizontal="center" vertical="center"/>
    </xf>
    <xf numFmtId="164" fontId="32" fillId="16" borderId="3" xfId="0" applyNumberFormat="1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4" xfId="0" applyFont="1" applyFill="1" applyBorder="1" applyAlignment="1" applyProtection="1">
      <alignment horizontal="center" vertical="center" wrapText="1"/>
      <protection locked="0"/>
    </xf>
    <xf numFmtId="0" fontId="31" fillId="2" borderId="6" xfId="0" applyFont="1" applyFill="1" applyBorder="1" applyAlignment="1" applyProtection="1">
      <alignment horizontal="center" vertical="center" wrapText="1"/>
      <protection locked="0"/>
    </xf>
    <xf numFmtId="0" fontId="31" fillId="0" borderId="6" xfId="0" applyFont="1" applyFill="1" applyBorder="1" applyAlignment="1" applyProtection="1">
      <alignment horizontal="center" vertical="center" wrapText="1"/>
      <protection locked="0"/>
    </xf>
    <xf numFmtId="0" fontId="31" fillId="0" borderId="7" xfId="0" applyFont="1" applyFill="1" applyBorder="1" applyAlignment="1" applyProtection="1">
      <alignment horizontal="center" vertical="center" wrapText="1"/>
      <protection locked="0"/>
    </xf>
    <xf numFmtId="0" fontId="32" fillId="0" borderId="8" xfId="0" applyFont="1" applyFill="1" applyBorder="1" applyAlignment="1" applyProtection="1">
      <alignment horizontal="center" vertical="center" wrapText="1"/>
      <protection locked="0"/>
    </xf>
    <xf numFmtId="1" fontId="31" fillId="3" borderId="18" xfId="0" applyNumberFormat="1" applyFont="1" applyFill="1" applyBorder="1" applyAlignment="1">
      <alignment horizontal="center" vertical="center"/>
    </xf>
    <xf numFmtId="1" fontId="32" fillId="0" borderId="6" xfId="0" applyNumberFormat="1" applyFont="1" applyFill="1" applyBorder="1" applyAlignment="1">
      <alignment horizontal="center" vertical="center"/>
    </xf>
    <xf numFmtId="0" fontId="31" fillId="6" borderId="6" xfId="0" applyFont="1" applyFill="1" applyBorder="1" applyAlignment="1" applyProtection="1">
      <alignment horizontal="center" vertical="center" wrapText="1"/>
      <protection locked="0"/>
    </xf>
    <xf numFmtId="0" fontId="31" fillId="6" borderId="7" xfId="0" applyFont="1" applyFill="1" applyBorder="1" applyAlignment="1" applyProtection="1">
      <alignment horizontal="center" vertical="center" wrapText="1"/>
      <protection locked="0"/>
    </xf>
    <xf numFmtId="1" fontId="31" fillId="6" borderId="7" xfId="0" applyNumberFormat="1" applyFont="1" applyFill="1" applyBorder="1" applyAlignment="1" applyProtection="1">
      <alignment horizontal="center" vertical="center" wrapText="1"/>
      <protection locked="0"/>
    </xf>
    <xf numFmtId="1" fontId="31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31" fillId="4" borderId="85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75" xfId="0" applyFont="1" applyFill="1" applyBorder="1" applyAlignment="1" applyProtection="1">
      <alignment horizontal="center" vertical="center" wrapText="1"/>
      <protection locked="0"/>
    </xf>
    <xf numFmtId="164" fontId="31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31" fillId="10" borderId="24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6" xfId="0" applyFont="1" applyFill="1" applyBorder="1" applyAlignment="1" applyProtection="1">
      <alignment horizontal="center" vertical="center" wrapText="1"/>
      <protection locked="0"/>
    </xf>
    <xf numFmtId="0" fontId="31" fillId="4" borderId="4" xfId="0" applyFont="1" applyFill="1" applyBorder="1" applyAlignment="1" applyProtection="1">
      <alignment horizontal="center" vertical="center" wrapText="1"/>
      <protection locked="0"/>
    </xf>
    <xf numFmtId="0" fontId="31" fillId="0" borderId="49" xfId="0" applyFont="1" applyFill="1" applyBorder="1" applyAlignment="1" applyProtection="1">
      <alignment horizontal="center" vertical="center" wrapText="1"/>
      <protection locked="0"/>
    </xf>
    <xf numFmtId="0" fontId="31" fillId="10" borderId="43" xfId="0" applyFont="1" applyFill="1" applyBorder="1" applyAlignment="1" applyProtection="1">
      <alignment horizontal="center" vertical="center" wrapText="1"/>
      <protection locked="0"/>
    </xf>
    <xf numFmtId="0" fontId="31" fillId="0" borderId="43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2" fillId="0" borderId="57" xfId="0" applyFont="1" applyFill="1" applyBorder="1" applyAlignment="1" applyProtection="1">
      <alignment horizontal="center" vertical="center" wrapText="1"/>
      <protection locked="0"/>
    </xf>
    <xf numFmtId="1" fontId="31" fillId="3" borderId="49" xfId="0" applyNumberFormat="1" applyFont="1" applyFill="1" applyBorder="1" applyAlignment="1">
      <alignment horizontal="center" vertical="center"/>
    </xf>
    <xf numFmtId="0" fontId="32" fillId="0" borderId="5" xfId="0" applyFont="1" applyFill="1" applyBorder="1" applyAlignment="1" applyProtection="1">
      <alignment horizontal="center" vertical="center" wrapText="1"/>
      <protection locked="0"/>
    </xf>
    <xf numFmtId="0" fontId="31" fillId="6" borderId="43" xfId="0" applyFont="1" applyFill="1" applyBorder="1" applyAlignment="1" applyProtection="1">
      <alignment horizontal="center" vertical="center" wrapText="1"/>
      <protection locked="0"/>
    </xf>
    <xf numFmtId="0" fontId="31" fillId="6" borderId="15" xfId="0" applyFont="1" applyFill="1" applyBorder="1" applyAlignment="1" applyProtection="1">
      <alignment horizontal="center" vertical="center" wrapText="1"/>
      <protection locked="0"/>
    </xf>
    <xf numFmtId="0" fontId="31" fillId="4" borderId="30" xfId="0" applyFont="1" applyFill="1" applyBorder="1" applyAlignment="1" applyProtection="1">
      <alignment horizontal="center" vertical="center" wrapText="1"/>
      <protection locked="0"/>
    </xf>
    <xf numFmtId="1" fontId="31" fillId="4" borderId="59" xfId="0" applyNumberFormat="1" applyFont="1" applyFill="1" applyBorder="1" applyAlignment="1" applyProtection="1">
      <alignment horizontal="center" vertical="center" wrapText="1"/>
      <protection locked="0"/>
    </xf>
    <xf numFmtId="1" fontId="31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32" fillId="16" borderId="22" xfId="0" applyFont="1" applyFill="1" applyBorder="1" applyAlignment="1">
      <alignment horizontal="center" vertical="center"/>
    </xf>
    <xf numFmtId="0" fontId="32" fillId="16" borderId="39" xfId="0" applyFont="1" applyFill="1" applyBorder="1" applyAlignment="1">
      <alignment horizontal="center" vertical="center"/>
    </xf>
    <xf numFmtId="1" fontId="32" fillId="16" borderId="39" xfId="0" applyNumberFormat="1" applyFont="1" applyFill="1" applyBorder="1" applyAlignment="1">
      <alignment horizontal="center" vertical="center"/>
    </xf>
    <xf numFmtId="0" fontId="32" fillId="16" borderId="40" xfId="0" applyFont="1" applyFill="1" applyBorder="1" applyAlignment="1">
      <alignment horizontal="center" vertical="center"/>
    </xf>
    <xf numFmtId="1" fontId="32" fillId="16" borderId="41" xfId="0" applyNumberFormat="1" applyFont="1" applyFill="1" applyBorder="1" applyAlignment="1">
      <alignment horizontal="center" vertical="center"/>
    </xf>
    <xf numFmtId="1" fontId="32" fillId="16" borderId="40" xfId="0" applyNumberFormat="1" applyFont="1" applyFill="1" applyBorder="1" applyAlignment="1">
      <alignment horizontal="center" vertical="center"/>
    </xf>
    <xf numFmtId="164" fontId="32" fillId="16" borderId="37" xfId="0" applyNumberFormat="1" applyFont="1" applyFill="1" applyBorder="1" applyAlignment="1">
      <alignment horizontal="center" vertical="center"/>
    </xf>
    <xf numFmtId="164" fontId="32" fillId="16" borderId="2" xfId="0" applyNumberFormat="1" applyFont="1" applyFill="1" applyBorder="1" applyAlignment="1">
      <alignment horizontal="center" vertical="center"/>
    </xf>
    <xf numFmtId="164" fontId="32" fillId="16" borderId="23" xfId="0" applyNumberFormat="1" applyFont="1" applyFill="1" applyBorder="1" applyAlignment="1">
      <alignment horizontal="center" vertical="center"/>
    </xf>
    <xf numFmtId="164" fontId="32" fillId="16" borderId="22" xfId="0" applyNumberFormat="1" applyFont="1" applyFill="1" applyBorder="1" applyAlignment="1">
      <alignment horizontal="center" vertical="center"/>
    </xf>
    <xf numFmtId="165" fontId="69" fillId="0" borderId="0" xfId="0" applyNumberFormat="1" applyFont="1" applyFill="1" applyBorder="1" applyAlignment="1">
      <alignment horizontal="right" vertical="center"/>
    </xf>
    <xf numFmtId="165" fontId="69" fillId="0" borderId="83" xfId="0" applyNumberFormat="1" applyFont="1" applyFill="1" applyBorder="1" applyAlignment="1">
      <alignment horizontal="right" vertical="center"/>
    </xf>
    <xf numFmtId="164" fontId="32" fillId="2" borderId="37" xfId="0" applyNumberFormat="1" applyFont="1" applyFill="1" applyBorder="1" applyAlignment="1">
      <alignment horizontal="center" vertical="center"/>
    </xf>
    <xf numFmtId="164" fontId="32" fillId="2" borderId="48" xfId="0" applyNumberFormat="1" applyFont="1" applyFill="1" applyBorder="1" applyAlignment="1">
      <alignment horizontal="center" vertical="center"/>
    </xf>
    <xf numFmtId="164" fontId="32" fillId="2" borderId="23" xfId="0" applyNumberFormat="1" applyFont="1" applyFill="1" applyBorder="1" applyAlignment="1">
      <alignment horizontal="center" vertical="center"/>
    </xf>
    <xf numFmtId="164" fontId="32" fillId="2" borderId="63" xfId="0" applyNumberFormat="1" applyFont="1" applyFill="1" applyBorder="1" applyAlignment="1">
      <alignment horizontal="center" vertical="center"/>
    </xf>
    <xf numFmtId="164" fontId="32" fillId="2" borderId="106" xfId="0" applyNumberFormat="1" applyFont="1" applyFill="1" applyBorder="1" applyAlignment="1">
      <alignment horizontal="center" vertical="center"/>
    </xf>
    <xf numFmtId="1" fontId="32" fillId="2" borderId="0" xfId="0" applyNumberFormat="1" applyFont="1" applyFill="1" applyBorder="1" applyAlignment="1">
      <alignment vertical="center"/>
    </xf>
    <xf numFmtId="1" fontId="32" fillId="2" borderId="83" xfId="0" applyNumberFormat="1" applyFont="1" applyFill="1" applyBorder="1" applyAlignment="1">
      <alignment vertical="center"/>
    </xf>
    <xf numFmtId="166" fontId="31" fillId="0" borderId="0" xfId="0" applyNumberFormat="1" applyFont="1" applyFill="1" applyBorder="1" applyAlignment="1">
      <alignment vertical="center"/>
    </xf>
    <xf numFmtId="0" fontId="31" fillId="0" borderId="83" xfId="0" applyFont="1" applyFill="1" applyBorder="1" applyAlignment="1">
      <alignment vertical="center" wrapText="1"/>
    </xf>
    <xf numFmtId="1" fontId="31" fillId="0" borderId="4" xfId="0" applyNumberFormat="1" applyFont="1" applyFill="1" applyBorder="1" applyAlignment="1">
      <alignment horizontal="center" vertical="center"/>
    </xf>
    <xf numFmtId="1" fontId="31" fillId="0" borderId="67" xfId="0" applyNumberFormat="1" applyFont="1" applyFill="1" applyBorder="1" applyAlignment="1">
      <alignment horizontal="center" vertical="center"/>
    </xf>
    <xf numFmtId="1" fontId="31" fillId="0" borderId="18" xfId="0" applyNumberFormat="1" applyFont="1" applyFill="1" applyBorder="1" applyAlignment="1">
      <alignment horizontal="center" vertical="center"/>
    </xf>
    <xf numFmtId="1" fontId="31" fillId="0" borderId="85" xfId="0" applyNumberFormat="1" applyFont="1" applyFill="1" applyBorder="1" applyAlignment="1">
      <alignment horizontal="center" vertical="center"/>
    </xf>
    <xf numFmtId="1" fontId="31" fillId="0" borderId="21" xfId="0" applyNumberFormat="1" applyFont="1" applyFill="1" applyBorder="1" applyAlignment="1">
      <alignment horizontal="center" vertical="center"/>
    </xf>
    <xf numFmtId="1" fontId="58" fillId="0" borderId="0" xfId="0" applyNumberFormat="1" applyFont="1" applyFill="1" applyBorder="1" applyAlignment="1" applyProtection="1">
      <alignment horizontal="center" vertical="center"/>
      <protection locked="0"/>
    </xf>
    <xf numFmtId="1" fontId="31" fillId="0" borderId="42" xfId="0" applyNumberFormat="1" applyFont="1" applyFill="1" applyBorder="1" applyAlignment="1">
      <alignment horizontal="center" vertical="center"/>
    </xf>
    <xf numFmtId="1" fontId="31" fillId="0" borderId="106" xfId="0" applyNumberFormat="1" applyFont="1" applyFill="1" applyBorder="1" applyAlignment="1">
      <alignment horizontal="center" vertical="center"/>
    </xf>
    <xf numFmtId="1" fontId="31" fillId="0" borderId="45" xfId="0" applyNumberFormat="1" applyFont="1" applyFill="1" applyBorder="1" applyAlignment="1">
      <alignment horizontal="center" vertical="center"/>
    </xf>
    <xf numFmtId="1" fontId="31" fillId="0" borderId="79" xfId="0" applyNumberFormat="1" applyFont="1" applyFill="1" applyBorder="1" applyAlignment="1">
      <alignment horizontal="center" vertical="center"/>
    </xf>
    <xf numFmtId="1" fontId="31" fillId="0" borderId="27" xfId="0" applyNumberFormat="1" applyFont="1" applyFill="1" applyBorder="1" applyAlignment="1">
      <alignment horizontal="center" vertical="center"/>
    </xf>
    <xf numFmtId="1" fontId="31" fillId="0" borderId="76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1" fontId="31" fillId="0" borderId="52" xfId="0" applyNumberFormat="1" applyFont="1" applyFill="1" applyBorder="1" applyAlignment="1">
      <alignment horizontal="center" vertical="center"/>
    </xf>
    <xf numFmtId="1" fontId="31" fillId="0" borderId="49" xfId="0" applyNumberFormat="1" applyFont="1" applyFill="1" applyBorder="1" applyAlignment="1">
      <alignment horizontal="center" vertical="center"/>
    </xf>
    <xf numFmtId="1" fontId="31" fillId="0" borderId="51" xfId="0" applyNumberFormat="1" applyFont="1" applyFill="1" applyBorder="1" applyAlignment="1">
      <alignment horizontal="center" vertical="center"/>
    </xf>
    <xf numFmtId="1" fontId="31" fillId="0" borderId="36" xfId="0" applyNumberFormat="1" applyFont="1" applyFill="1" applyBorder="1" applyAlignment="1">
      <alignment horizontal="center" vertical="center"/>
    </xf>
    <xf numFmtId="1" fontId="31" fillId="0" borderId="59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1" fontId="32" fillId="0" borderId="0" xfId="0" applyNumberFormat="1" applyFont="1" applyFill="1" applyBorder="1" applyAlignment="1">
      <alignment horizontal="left" vertical="center" wrapText="1"/>
    </xf>
    <xf numFmtId="0" fontId="32" fillId="0" borderId="6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horizontal="center" wrapText="1"/>
    </xf>
    <xf numFmtId="0" fontId="57" fillId="0" borderId="27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57" fillId="0" borderId="16" xfId="0" applyFont="1" applyFill="1" applyBorder="1" applyAlignment="1">
      <alignment horizontal="center" vertical="center"/>
    </xf>
    <xf numFmtId="0" fontId="57" fillId="0" borderId="33" xfId="0" applyFont="1" applyFill="1" applyBorder="1" applyAlignment="1">
      <alignment horizontal="center" vertical="center"/>
    </xf>
    <xf numFmtId="0" fontId="32" fillId="0" borderId="44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57" fillId="0" borderId="28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 wrapText="1"/>
    </xf>
    <xf numFmtId="0" fontId="57" fillId="0" borderId="44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vertical="center"/>
    </xf>
    <xf numFmtId="0" fontId="31" fillId="0" borderId="0" xfId="0" applyFont="1" applyFill="1" applyAlignment="1">
      <alignment wrapText="1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wrapText="1"/>
    </xf>
    <xf numFmtId="2" fontId="58" fillId="10" borderId="62" xfId="0" applyNumberFormat="1" applyFont="1" applyFill="1" applyBorder="1" applyAlignment="1" applyProtection="1">
      <alignment horizontal="center" vertical="center" wrapText="1"/>
      <protection locked="0"/>
    </xf>
    <xf numFmtId="2" fontId="58" fillId="10" borderId="57" xfId="0" applyNumberFormat="1" applyFont="1" applyFill="1" applyBorder="1" applyAlignment="1" applyProtection="1">
      <alignment horizontal="center" vertical="center" wrapText="1"/>
      <protection locked="0"/>
    </xf>
    <xf numFmtId="0" fontId="31" fillId="16" borderId="65" xfId="0" applyFont="1" applyFill="1" applyBorder="1" applyAlignment="1">
      <alignment horizontal="center" vertical="center"/>
    </xf>
    <xf numFmtId="0" fontId="31" fillId="16" borderId="85" xfId="0" applyFont="1" applyFill="1" applyBorder="1" applyAlignment="1" applyProtection="1">
      <alignment horizontal="center" vertical="center" wrapText="1"/>
      <protection locked="0"/>
    </xf>
    <xf numFmtId="0" fontId="31" fillId="16" borderId="51" xfId="0" applyFont="1" applyFill="1" applyBorder="1" applyAlignment="1" applyProtection="1">
      <alignment horizontal="center" vertical="center" wrapText="1"/>
      <protection locked="0"/>
    </xf>
    <xf numFmtId="0" fontId="31" fillId="16" borderId="67" xfId="0" applyFont="1" applyFill="1" applyBorder="1" applyAlignment="1" applyProtection="1">
      <alignment horizontal="center" vertical="center" wrapText="1"/>
      <protection locked="0"/>
    </xf>
    <xf numFmtId="0" fontId="31" fillId="16" borderId="76" xfId="0" applyFont="1" applyFill="1" applyBorder="1" applyAlignment="1" applyProtection="1">
      <alignment horizontal="center" vertical="center" wrapText="1"/>
      <protection locked="0"/>
    </xf>
    <xf numFmtId="164" fontId="31" fillId="16" borderId="67" xfId="0" applyNumberFormat="1" applyFont="1" applyFill="1" applyBorder="1" applyAlignment="1" applyProtection="1">
      <alignment horizontal="center" vertical="center" wrapText="1"/>
      <protection locked="0"/>
    </xf>
    <xf numFmtId="1" fontId="31" fillId="16" borderId="76" xfId="0" applyNumberFormat="1" applyFont="1" applyFill="1" applyBorder="1" applyAlignment="1" applyProtection="1">
      <alignment horizontal="center" vertical="center" wrapText="1"/>
      <protection locked="0"/>
    </xf>
    <xf numFmtId="0" fontId="31" fillId="16" borderId="36" xfId="0" applyFont="1" applyFill="1" applyBorder="1" applyAlignment="1" applyProtection="1">
      <alignment horizontal="center" vertical="center" wrapText="1"/>
      <protection locked="0"/>
    </xf>
    <xf numFmtId="0" fontId="60" fillId="0" borderId="86" xfId="0" applyFont="1" applyFill="1" applyBorder="1" applyAlignment="1">
      <alignment horizontal="center" vertical="center"/>
    </xf>
    <xf numFmtId="0" fontId="58" fillId="16" borderId="83" xfId="0" applyFont="1" applyFill="1" applyBorder="1" applyAlignment="1" applyProtection="1">
      <alignment horizontal="center" vertical="center"/>
      <protection locked="0"/>
    </xf>
    <xf numFmtId="0" fontId="58" fillId="16" borderId="121" xfId="0" applyFont="1" applyFill="1" applyBorder="1" applyAlignment="1" applyProtection="1">
      <alignment horizontal="center" vertical="center"/>
      <protection locked="0"/>
    </xf>
    <xf numFmtId="0" fontId="31" fillId="16" borderId="73" xfId="0" applyFont="1" applyFill="1" applyBorder="1" applyAlignment="1">
      <alignment horizontal="center" vertical="center"/>
    </xf>
    <xf numFmtId="0" fontId="58" fillId="16" borderId="122" xfId="0" applyFont="1" applyFill="1" applyBorder="1" applyAlignment="1" applyProtection="1">
      <alignment horizontal="center" vertical="center"/>
      <protection locked="0"/>
    </xf>
    <xf numFmtId="0" fontId="58" fillId="16" borderId="123" xfId="0" applyFont="1" applyFill="1" applyBorder="1" applyAlignment="1" applyProtection="1">
      <alignment horizontal="center" vertical="center"/>
      <protection locked="0"/>
    </xf>
    <xf numFmtId="0" fontId="31" fillId="16" borderId="124" xfId="0" applyFont="1" applyFill="1" applyBorder="1" applyAlignment="1">
      <alignment horizontal="center" vertical="center"/>
    </xf>
    <xf numFmtId="0" fontId="31" fillId="16" borderId="125" xfId="0" applyFont="1" applyFill="1" applyBorder="1" applyAlignment="1" applyProtection="1">
      <alignment horizontal="center" vertical="center" wrapText="1"/>
      <protection locked="0"/>
    </xf>
    <xf numFmtId="0" fontId="58" fillId="16" borderId="36" xfId="0" applyFont="1" applyFill="1" applyBorder="1" applyAlignment="1" applyProtection="1">
      <alignment horizontal="center" vertical="center"/>
      <protection locked="0"/>
    </xf>
    <xf numFmtId="0" fontId="58" fillId="16" borderId="51" xfId="0" applyFont="1" applyFill="1" applyBorder="1" applyAlignment="1" applyProtection="1">
      <alignment horizontal="center" vertical="center"/>
      <protection locked="0"/>
    </xf>
    <xf numFmtId="0" fontId="58" fillId="16" borderId="126" xfId="0" applyFont="1" applyFill="1" applyBorder="1" applyAlignment="1" applyProtection="1">
      <alignment horizontal="center" vertical="center"/>
      <protection locked="0"/>
    </xf>
    <xf numFmtId="0" fontId="60" fillId="0" borderId="127" xfId="0" applyFont="1" applyFill="1" applyBorder="1" applyAlignment="1">
      <alignment horizontal="center" vertical="center"/>
    </xf>
    <xf numFmtId="0" fontId="60" fillId="0" borderId="128" xfId="0" applyFont="1" applyFill="1" applyBorder="1" applyAlignment="1">
      <alignment horizontal="center" vertical="center"/>
    </xf>
    <xf numFmtId="1" fontId="32" fillId="16" borderId="37" xfId="0" applyNumberFormat="1" applyFont="1" applyFill="1" applyBorder="1" applyAlignment="1">
      <alignment horizontal="center" vertical="center"/>
    </xf>
    <xf numFmtId="1" fontId="32" fillId="0" borderId="24" xfId="0" applyNumberFormat="1" applyFont="1" applyFill="1" applyBorder="1" applyAlignment="1">
      <alignment vertical="center"/>
    </xf>
    <xf numFmtId="1" fontId="32" fillId="0" borderId="15" xfId="0" applyNumberFormat="1" applyFont="1" applyFill="1" applyBorder="1" applyAlignment="1">
      <alignment vertical="center"/>
    </xf>
    <xf numFmtId="0" fontId="32" fillId="0" borderId="84" xfId="0" applyFont="1" applyFill="1" applyBorder="1" applyAlignment="1">
      <alignment vertical="center"/>
    </xf>
    <xf numFmtId="164" fontId="32" fillId="2" borderId="86" xfId="0" applyNumberFormat="1" applyFont="1" applyFill="1" applyBorder="1" applyAlignment="1">
      <alignment horizontal="center" vertical="center"/>
    </xf>
    <xf numFmtId="164" fontId="32" fillId="16" borderId="40" xfId="0" applyNumberFormat="1" applyFont="1" applyFill="1" applyBorder="1" applyAlignment="1">
      <alignment horizontal="center" vertical="center"/>
    </xf>
    <xf numFmtId="164" fontId="32" fillId="16" borderId="1" xfId="0" applyNumberFormat="1" applyFont="1" applyFill="1" applyBorder="1" applyAlignment="1">
      <alignment horizontal="center" vertical="center"/>
    </xf>
    <xf numFmtId="1" fontId="32" fillId="16" borderId="1" xfId="0" applyNumberFormat="1" applyFont="1" applyFill="1" applyBorder="1" applyAlignment="1">
      <alignment horizontal="center" vertical="center"/>
    </xf>
    <xf numFmtId="1" fontId="32" fillId="16" borderId="23" xfId="0" applyNumberFormat="1" applyFont="1" applyFill="1" applyBorder="1" applyAlignment="1">
      <alignment horizontal="center" vertical="center"/>
    </xf>
    <xf numFmtId="1" fontId="32" fillId="16" borderId="2" xfId="0" applyNumberFormat="1" applyFont="1" applyFill="1" applyBorder="1" applyAlignment="1">
      <alignment horizontal="center" vertical="center"/>
    </xf>
    <xf numFmtId="1" fontId="32" fillId="16" borderId="82" xfId="0" applyNumberFormat="1" applyFont="1" applyFill="1" applyBorder="1" applyAlignment="1">
      <alignment horizontal="center" vertical="center"/>
    </xf>
    <xf numFmtId="2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2" fontId="31" fillId="10" borderId="8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1" fillId="10" borderId="16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1" fillId="10" borderId="16" xfId="0" applyNumberFormat="1" applyFont="1" applyFill="1" applyBorder="1" applyAlignment="1" applyProtection="1">
      <alignment horizontal="center" vertical="center" wrapText="1"/>
      <protection locked="0"/>
    </xf>
    <xf numFmtId="2" fontId="6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80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horizontal="center" vertical="center"/>
      <protection locked="0"/>
    </xf>
    <xf numFmtId="0" fontId="31" fillId="0" borderId="33" xfId="0" applyFont="1" applyFill="1" applyBorder="1" applyAlignment="1" applyProtection="1">
      <alignment horizontal="center" vertical="center"/>
      <protection locked="0"/>
    </xf>
    <xf numFmtId="0" fontId="31" fillId="0" borderId="80" xfId="0" applyFont="1" applyFill="1" applyBorder="1" applyAlignment="1" applyProtection="1">
      <alignment horizontal="center" vertical="center"/>
      <protection locked="0"/>
    </xf>
    <xf numFmtId="0" fontId="60" fillId="2" borderId="25" xfId="0" applyFont="1" applyFill="1" applyBorder="1" applyAlignment="1">
      <alignment horizontal="center" vertical="center"/>
    </xf>
    <xf numFmtId="0" fontId="60" fillId="2" borderId="29" xfId="0" applyFont="1" applyFill="1" applyBorder="1" applyAlignment="1">
      <alignment horizontal="center" vertical="center"/>
    </xf>
    <xf numFmtId="0" fontId="58" fillId="2" borderId="66" xfId="0" applyFont="1" applyFill="1" applyBorder="1" applyAlignment="1">
      <alignment vertical="center" wrapText="1"/>
    </xf>
    <xf numFmtId="0" fontId="58" fillId="10" borderId="68" xfId="0" applyFont="1" applyFill="1" applyBorder="1" applyAlignment="1">
      <alignment vertical="center" wrapText="1"/>
    </xf>
    <xf numFmtId="0" fontId="58" fillId="2" borderId="68" xfId="0" applyFont="1" applyFill="1" applyBorder="1" applyAlignment="1">
      <alignment vertical="center" wrapText="1"/>
    </xf>
    <xf numFmtId="0" fontId="67" fillId="2" borderId="16" xfId="0" applyFont="1" applyFill="1" applyBorder="1" applyAlignment="1">
      <alignment vertical="center" wrapText="1"/>
    </xf>
    <xf numFmtId="0" fontId="67" fillId="10" borderId="16" xfId="0" applyFont="1" applyFill="1" applyBorder="1" applyAlignment="1">
      <alignment vertical="center" wrapText="1"/>
    </xf>
    <xf numFmtId="0" fontId="58" fillId="2" borderId="16" xfId="0" applyFont="1" applyFill="1" applyBorder="1" applyAlignment="1" applyProtection="1">
      <alignment horizontal="left" vertical="center" wrapText="1"/>
      <protection locked="0"/>
    </xf>
    <xf numFmtId="0" fontId="58" fillId="2" borderId="8" xfId="0" applyFont="1" applyFill="1" applyBorder="1" applyAlignment="1" applyProtection="1">
      <alignment horizontal="left" vertical="center" wrapText="1"/>
      <protection locked="0"/>
    </xf>
    <xf numFmtId="0" fontId="31" fillId="2" borderId="68" xfId="0" applyFont="1" applyFill="1" applyBorder="1" applyAlignment="1">
      <alignment vertical="center" wrapText="1"/>
    </xf>
    <xf numFmtId="0" fontId="67" fillId="10" borderId="68" xfId="0" applyFont="1" applyFill="1" applyBorder="1" applyAlignment="1">
      <alignment vertical="center" wrapText="1"/>
    </xf>
    <xf numFmtId="0" fontId="67" fillId="10" borderId="16" xfId="3" applyFont="1" applyFill="1" applyBorder="1" applyAlignment="1" applyProtection="1">
      <alignment vertical="center" wrapText="1"/>
      <protection locked="0"/>
    </xf>
    <xf numFmtId="0" fontId="58" fillId="2" borderId="55" xfId="0" applyFont="1" applyFill="1" applyBorder="1" applyAlignment="1">
      <alignment vertical="center" wrapText="1"/>
    </xf>
    <xf numFmtId="0" fontId="58" fillId="2" borderId="16" xfId="3" applyFont="1" applyFill="1" applyBorder="1" applyAlignment="1" applyProtection="1">
      <alignment vertical="center" wrapText="1"/>
      <protection locked="0"/>
    </xf>
    <xf numFmtId="0" fontId="31" fillId="0" borderId="80" xfId="0" applyFont="1" applyFill="1" applyBorder="1" applyAlignment="1">
      <alignment vertical="center" wrapText="1"/>
    </xf>
    <xf numFmtId="0" fontId="32" fillId="0" borderId="29" xfId="0" applyFont="1" applyFill="1" applyBorder="1" applyAlignment="1">
      <alignment horizontal="center" vertical="center"/>
    </xf>
    <xf numFmtId="0" fontId="31" fillId="0" borderId="78" xfId="0" applyFont="1" applyFill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32" fillId="0" borderId="41" xfId="0" applyFont="1" applyFill="1" applyBorder="1" applyAlignment="1" applyProtection="1">
      <alignment horizontal="left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33" xfId="0" applyFont="1" applyFill="1" applyBorder="1" applyAlignment="1" applyProtection="1">
      <alignment horizontal="left" vertical="center" wrapText="1"/>
      <protection locked="0"/>
    </xf>
    <xf numFmtId="0" fontId="32" fillId="16" borderId="29" xfId="0" applyFont="1" applyFill="1" applyBorder="1" applyAlignment="1">
      <alignment horizontal="center" vertical="center"/>
    </xf>
    <xf numFmtId="0" fontId="61" fillId="0" borderId="25" xfId="0" applyFont="1" applyFill="1" applyBorder="1" applyAlignment="1">
      <alignment horizontal="center" vertical="center"/>
    </xf>
    <xf numFmtId="0" fontId="58" fillId="2" borderId="25" xfId="0" applyFont="1" applyFill="1" applyBorder="1" applyAlignment="1" applyProtection="1">
      <alignment horizontal="center" vertical="center"/>
      <protection locked="0"/>
    </xf>
    <xf numFmtId="0" fontId="64" fillId="0" borderId="25" xfId="0" applyNumberFormat="1" applyFont="1" applyFill="1" applyBorder="1" applyAlignment="1" applyProtection="1">
      <alignment horizontal="center" vertical="center"/>
      <protection locked="0"/>
    </xf>
    <xf numFmtId="0" fontId="61" fillId="0" borderId="25" xfId="0" applyFont="1" applyFill="1" applyBorder="1" applyAlignment="1">
      <alignment vertical="center"/>
    </xf>
    <xf numFmtId="0" fontId="60" fillId="2" borderId="68" xfId="0" applyFont="1" applyFill="1" applyBorder="1" applyAlignment="1">
      <alignment horizontal="left" vertical="center" wrapText="1"/>
    </xf>
    <xf numFmtId="0" fontId="58" fillId="10" borderId="74" xfId="0" applyFont="1" applyFill="1" applyBorder="1" applyAlignment="1">
      <alignment vertical="center" wrapText="1"/>
    </xf>
    <xf numFmtId="0" fontId="31" fillId="10" borderId="16" xfId="0" applyFont="1" applyFill="1" applyBorder="1" applyAlignment="1" applyProtection="1">
      <alignment horizontal="left" vertical="center" wrapText="1"/>
      <protection locked="0"/>
    </xf>
    <xf numFmtId="0" fontId="58" fillId="0" borderId="16" xfId="0" applyNumberFormat="1" applyFont="1" applyFill="1" applyBorder="1" applyAlignment="1" applyProtection="1">
      <alignment vertical="center" wrapText="1"/>
      <protection locked="0"/>
    </xf>
    <xf numFmtId="0" fontId="64" fillId="0" borderId="16" xfId="0" applyFont="1" applyFill="1" applyBorder="1" applyAlignment="1" applyProtection="1">
      <alignment vertical="center" wrapText="1"/>
      <protection locked="0"/>
    </xf>
    <xf numFmtId="0" fontId="58" fillId="0" borderId="16" xfId="0" applyFont="1" applyFill="1" applyBorder="1" applyAlignment="1" applyProtection="1">
      <alignment vertical="center" wrapText="1"/>
      <protection locked="0"/>
    </xf>
    <xf numFmtId="0" fontId="63" fillId="2" borderId="55" xfId="0" applyFont="1" applyFill="1" applyBorder="1" applyAlignment="1">
      <alignment vertical="center" wrapText="1"/>
    </xf>
    <xf numFmtId="0" fontId="63" fillId="2" borderId="16" xfId="0" applyFont="1" applyFill="1" applyBorder="1" applyAlignment="1" applyProtection="1">
      <alignment horizontal="left" vertical="center" wrapText="1"/>
      <protection locked="0"/>
    </xf>
    <xf numFmtId="0" fontId="60" fillId="2" borderId="129" xfId="0" applyFont="1" applyFill="1" applyBorder="1" applyAlignment="1">
      <alignment vertical="center" wrapText="1"/>
    </xf>
    <xf numFmtId="0" fontId="65" fillId="10" borderId="37" xfId="0" applyFont="1" applyFill="1" applyBorder="1" applyAlignment="1">
      <alignment horizontal="center" vertical="center"/>
    </xf>
    <xf numFmtId="49" fontId="6" fillId="0" borderId="41" xfId="0" applyNumberFormat="1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Continuous" vertical="center" wrapText="1"/>
    </xf>
    <xf numFmtId="0" fontId="34" fillId="0" borderId="0" xfId="0" applyFont="1" applyFill="1" applyBorder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wrapText="1"/>
    </xf>
    <xf numFmtId="0" fontId="34" fillId="0" borderId="0" xfId="0" applyFont="1" applyFill="1" applyAlignment="1">
      <alignment horizontal="center" wrapText="1"/>
    </xf>
    <xf numFmtId="0" fontId="71" fillId="0" borderId="0" xfId="0" applyFont="1" applyFill="1" applyAlignment="1">
      <alignment horizontal="center" wrapText="1"/>
    </xf>
    <xf numFmtId="0" fontId="71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center" wrapText="1"/>
    </xf>
    <xf numFmtId="1" fontId="34" fillId="0" borderId="0" xfId="0" applyNumberFormat="1" applyFont="1" applyFill="1" applyBorder="1" applyAlignment="1">
      <alignment horizontal="center" wrapText="1"/>
    </xf>
    <xf numFmtId="49" fontId="34" fillId="0" borderId="0" xfId="2" applyNumberFormat="1" applyFont="1" applyFill="1"/>
    <xf numFmtId="0" fontId="52" fillId="0" borderId="0" xfId="2" applyFont="1" applyFill="1" applyAlignment="1">
      <alignment horizontal="left" wrapText="1"/>
    </xf>
    <xf numFmtId="0" fontId="52" fillId="0" borderId="0" xfId="2" applyFont="1" applyFill="1" applyBorder="1" applyAlignment="1">
      <alignment horizontal="left"/>
    </xf>
    <xf numFmtId="0" fontId="52" fillId="0" borderId="0" xfId="2" applyFont="1" applyFill="1" applyAlignment="1"/>
    <xf numFmtId="0" fontId="52" fillId="0" borderId="0" xfId="0" applyFont="1" applyFill="1" applyAlignment="1">
      <alignment horizontal="left" vertical="center"/>
    </xf>
    <xf numFmtId="1" fontId="34" fillId="0" borderId="0" xfId="0" applyNumberFormat="1" applyFont="1" applyFill="1" applyAlignment="1">
      <alignment vertical="center"/>
    </xf>
    <xf numFmtId="0" fontId="34" fillId="0" borderId="0" xfId="2" applyFont="1" applyFill="1" applyAlignment="1">
      <alignment horizontal="left" wrapText="1"/>
    </xf>
    <xf numFmtId="0" fontId="34" fillId="0" borderId="0" xfId="2" applyFont="1" applyFill="1" applyBorder="1" applyAlignment="1">
      <alignment horizontal="left"/>
    </xf>
    <xf numFmtId="0" fontId="34" fillId="0" borderId="0" xfId="2" applyFont="1" applyFill="1" applyAlignment="1"/>
    <xf numFmtId="0" fontId="34" fillId="0" borderId="0" xfId="0" applyFont="1" applyFill="1" applyAlignment="1">
      <alignment horizontal="left" vertical="top" wrapText="1"/>
    </xf>
    <xf numFmtId="0" fontId="71" fillId="0" borderId="0" xfId="0" applyFont="1" applyFill="1" applyAlignment="1">
      <alignment vertical="center" wrapText="1"/>
    </xf>
    <xf numFmtId="0" fontId="34" fillId="0" borderId="0" xfId="2" applyFont="1" applyFill="1" applyBorder="1" applyAlignment="1">
      <alignment horizontal="left" vertical="top" wrapText="1"/>
    </xf>
    <xf numFmtId="0" fontId="34" fillId="0" borderId="0" xfId="2" applyFont="1" applyFill="1" applyAlignment="1">
      <alignment wrapText="1"/>
    </xf>
    <xf numFmtId="0" fontId="34" fillId="2" borderId="0" xfId="2" applyFont="1" applyFill="1" applyAlignment="1">
      <alignment horizontal="left"/>
    </xf>
    <xf numFmtId="0" fontId="34" fillId="0" borderId="0" xfId="2" applyFont="1" applyFill="1"/>
    <xf numFmtId="0" fontId="34" fillId="0" borderId="0" xfId="2" applyFont="1" applyFill="1" applyBorder="1"/>
    <xf numFmtId="0" fontId="52" fillId="0" borderId="0" xfId="2" applyFont="1" applyFill="1" applyBorder="1" applyAlignment="1">
      <alignment horizontal="left" wrapText="1"/>
    </xf>
    <xf numFmtId="0" fontId="71" fillId="0" borderId="0" xfId="0" applyFont="1" applyFill="1" applyAlignment="1">
      <alignment wrapText="1"/>
    </xf>
    <xf numFmtId="0" fontId="52" fillId="0" borderId="0" xfId="4" applyFont="1" applyFill="1" applyBorder="1" applyAlignment="1">
      <alignment horizontal="left" vertical="center"/>
    </xf>
    <xf numFmtId="1" fontId="52" fillId="0" borderId="0" xfId="4" applyNumberFormat="1" applyFont="1" applyFill="1" applyBorder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0" fontId="34" fillId="0" borderId="0" xfId="2" applyFont="1" applyFill="1" applyBorder="1" applyAlignment="1"/>
    <xf numFmtId="0" fontId="34" fillId="0" borderId="0" xfId="4" applyFont="1" applyFill="1" applyBorder="1" applyAlignment="1">
      <alignment horizontal="left" vertical="center"/>
    </xf>
    <xf numFmtId="1" fontId="34" fillId="0" borderId="0" xfId="4" applyNumberFormat="1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/>
    </xf>
    <xf numFmtId="0" fontId="34" fillId="2" borderId="0" xfId="0" applyFont="1" applyFill="1" applyBorder="1" applyAlignment="1">
      <alignment vertical="center" wrapText="1"/>
    </xf>
    <xf numFmtId="0" fontId="71" fillId="0" borderId="0" xfId="0" applyFont="1" applyAlignment="1">
      <alignment horizontal="center" wrapText="1"/>
    </xf>
    <xf numFmtId="1" fontId="34" fillId="0" borderId="0" xfId="2" applyNumberFormat="1" applyFont="1" applyFill="1" applyBorder="1" applyAlignment="1">
      <alignment horizontal="left"/>
    </xf>
    <xf numFmtId="0" fontId="71" fillId="0" borderId="0" xfId="0" applyFont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1" fontId="3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10" borderId="96" xfId="0" applyFont="1" applyFill="1" applyBorder="1" applyAlignment="1">
      <alignment horizontal="center"/>
    </xf>
    <xf numFmtId="0" fontId="7" fillId="10" borderId="34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7" fillId="10" borderId="32" xfId="0" applyFont="1" applyFill="1" applyBorder="1" applyAlignment="1">
      <alignment horizontal="center"/>
    </xf>
    <xf numFmtId="0" fontId="7" fillId="10" borderId="59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79" xfId="0" applyFont="1" applyFill="1" applyBorder="1" applyAlignment="1">
      <alignment horizontal="center" vertical="center"/>
    </xf>
    <xf numFmtId="0" fontId="7" fillId="10" borderId="71" xfId="0" applyFont="1" applyFill="1" applyBorder="1" applyAlignment="1" applyProtection="1">
      <alignment horizontal="center" vertical="center" wrapText="1"/>
      <protection locked="0"/>
    </xf>
    <xf numFmtId="0" fontId="7" fillId="10" borderId="25" xfId="0" applyFont="1" applyFill="1" applyBorder="1" applyAlignment="1" applyProtection="1">
      <alignment horizontal="center" vertical="center" wrapText="1"/>
      <protection locked="0"/>
    </xf>
    <xf numFmtId="0" fontId="6" fillId="0" borderId="87" xfId="0" applyFont="1" applyFill="1" applyBorder="1" applyAlignment="1">
      <alignment horizontal="center" vertical="center" textRotation="90"/>
    </xf>
    <xf numFmtId="0" fontId="6" fillId="0" borderId="78" xfId="0" applyFont="1" applyFill="1" applyBorder="1" applyAlignment="1">
      <alignment horizontal="center" vertical="center" textRotation="90"/>
    </xf>
    <xf numFmtId="0" fontId="6" fillId="0" borderId="77" xfId="0" applyFont="1" applyFill="1" applyBorder="1" applyAlignment="1">
      <alignment horizontal="center" vertical="center" textRotation="90"/>
    </xf>
    <xf numFmtId="0" fontId="6" fillId="0" borderId="56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/>
    </xf>
    <xf numFmtId="0" fontId="6" fillId="0" borderId="8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0" xfId="5" applyFont="1" applyFill="1" applyAlignment="1">
      <alignment horizontal="left" vertical="center" wrapText="1"/>
    </xf>
    <xf numFmtId="0" fontId="7" fillId="0" borderId="0" xfId="5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7" fillId="0" borderId="1" xfId="6" applyFont="1" applyFill="1" applyBorder="1" applyAlignment="1">
      <alignment horizontal="center" vertical="center"/>
    </xf>
    <xf numFmtId="0" fontId="28" fillId="0" borderId="2" xfId="0" applyFont="1" applyFill="1" applyBorder="1" applyAlignment="1"/>
    <xf numFmtId="0" fontId="3" fillId="0" borderId="20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0" borderId="46" xfId="0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30" xfId="0" applyFont="1" applyFill="1" applyBorder="1" applyAlignment="1">
      <alignment horizontal="center" vertical="center" textRotation="90" wrapText="1"/>
    </xf>
    <xf numFmtId="0" fontId="3" fillId="0" borderId="20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28" fillId="0" borderId="2" xfId="0" applyFont="1" applyFill="1" applyBorder="1" applyAlignment="1">
      <alignment vertical="center"/>
    </xf>
    <xf numFmtId="0" fontId="7" fillId="0" borderId="0" xfId="5" applyFont="1" applyFill="1" applyAlignment="1">
      <alignment horizontal="left" wrapText="1"/>
    </xf>
    <xf numFmtId="0" fontId="2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60" xfId="6" applyFont="1" applyFill="1" applyBorder="1" applyAlignment="1">
      <alignment horizontal="center" vertical="center" wrapText="1"/>
    </xf>
    <xf numFmtId="0" fontId="6" fillId="0" borderId="86" xfId="6" applyFont="1" applyFill="1" applyBorder="1" applyAlignment="1">
      <alignment horizontal="center" vertical="center" wrapText="1"/>
    </xf>
    <xf numFmtId="0" fontId="48" fillId="0" borderId="86" xfId="6" applyFont="1" applyFill="1" applyBorder="1" applyAlignment="1">
      <alignment horizontal="center" vertical="center" wrapText="1"/>
    </xf>
    <xf numFmtId="0" fontId="48" fillId="0" borderId="81" xfId="6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vertical="center"/>
    </xf>
    <xf numFmtId="0" fontId="28" fillId="0" borderId="3" xfId="0" applyFont="1" applyFill="1" applyBorder="1" applyAlignment="1"/>
    <xf numFmtId="0" fontId="7" fillId="0" borderId="2" xfId="6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41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53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left" vertical="top" wrapText="1"/>
    </xf>
    <xf numFmtId="0" fontId="6" fillId="0" borderId="0" xfId="2" applyFont="1" applyFill="1" applyAlignment="1">
      <alignment horizontal="left" wrapText="1"/>
    </xf>
    <xf numFmtId="0" fontId="7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  <xf numFmtId="0" fontId="54" fillId="0" borderId="0" xfId="0" applyFont="1" applyFill="1" applyAlignment="1">
      <alignment horizontal="center" vertical="top"/>
    </xf>
    <xf numFmtId="0" fontId="5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6" fillId="0" borderId="0" xfId="0" applyFont="1" applyFill="1" applyAlignment="1">
      <alignment horizontal="center"/>
    </xf>
    <xf numFmtId="0" fontId="34" fillId="2" borderId="0" xfId="2" applyFont="1" applyFill="1" applyAlignment="1">
      <alignment horizontal="left"/>
    </xf>
    <xf numFmtId="0" fontId="34" fillId="0" borderId="0" xfId="4" applyFont="1" applyFill="1" applyBorder="1" applyAlignment="1">
      <alignment horizontal="left" vertical="center"/>
    </xf>
    <xf numFmtId="0" fontId="52" fillId="0" borderId="0" xfId="2" applyFont="1" applyFill="1" applyBorder="1" applyAlignment="1">
      <alignment horizontal="left"/>
    </xf>
    <xf numFmtId="0" fontId="34" fillId="0" borderId="0" xfId="2" applyFont="1" applyFill="1" applyBorder="1" applyAlignment="1">
      <alignment horizontal="left"/>
    </xf>
    <xf numFmtId="0" fontId="34" fillId="0" borderId="0" xfId="0" applyFont="1" applyFill="1" applyAlignment="1">
      <alignment horizontal="left" vertical="top" wrapText="1"/>
    </xf>
    <xf numFmtId="0" fontId="34" fillId="0" borderId="0" xfId="2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left" vertical="center"/>
    </xf>
    <xf numFmtId="0" fontId="32" fillId="16" borderId="37" xfId="0" applyFont="1" applyFill="1" applyBorder="1" applyAlignment="1" applyProtection="1">
      <alignment horizontal="right" vertical="center" wrapText="1"/>
      <protection locked="0"/>
    </xf>
    <xf numFmtId="0" fontId="32" fillId="16" borderId="23" xfId="0" applyFont="1" applyFill="1" applyBorder="1" applyAlignment="1" applyProtection="1">
      <alignment horizontal="right" vertical="center" wrapText="1"/>
      <protection locked="0"/>
    </xf>
    <xf numFmtId="0" fontId="31" fillId="2" borderId="44" xfId="2" applyFont="1" applyFill="1" applyBorder="1" applyAlignment="1" applyProtection="1">
      <alignment horizontal="center" vertical="center" wrapText="1"/>
    </xf>
    <xf numFmtId="0" fontId="31" fillId="2" borderId="80" xfId="2" applyFont="1" applyFill="1" applyBorder="1" applyAlignment="1" applyProtection="1">
      <alignment horizontal="center" vertical="center" wrapText="1"/>
    </xf>
    <xf numFmtId="0" fontId="32" fillId="16" borderId="81" xfId="0" applyFont="1" applyFill="1" applyBorder="1" applyAlignment="1">
      <alignment horizontal="right" vertical="center"/>
    </xf>
    <xf numFmtId="0" fontId="32" fillId="16" borderId="22" xfId="0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center" vertical="center" wrapText="1"/>
    </xf>
    <xf numFmtId="165" fontId="69" fillId="0" borderId="1" xfId="0" applyNumberFormat="1" applyFont="1" applyFill="1" applyBorder="1" applyAlignment="1">
      <alignment horizontal="right" vertical="center"/>
    </xf>
    <xf numFmtId="165" fontId="69" fillId="0" borderId="3" xfId="0" applyNumberFormat="1" applyFont="1" applyFill="1" applyBorder="1" applyAlignment="1">
      <alignment horizontal="right" vertical="center"/>
    </xf>
    <xf numFmtId="1" fontId="32" fillId="2" borderId="19" xfId="0" applyNumberFormat="1" applyFont="1" applyFill="1" applyBorder="1" applyAlignment="1">
      <alignment horizontal="center" vertical="center"/>
    </xf>
    <xf numFmtId="1" fontId="32" fillId="2" borderId="87" xfId="0" applyNumberFormat="1" applyFont="1" applyFill="1" applyBorder="1" applyAlignment="1">
      <alignment horizontal="center" vertical="center"/>
    </xf>
    <xf numFmtId="1" fontId="32" fillId="2" borderId="5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textRotation="90" wrapText="1"/>
    </xf>
    <xf numFmtId="0" fontId="6" fillId="0" borderId="32" xfId="0" applyFont="1" applyFill="1" applyBorder="1" applyAlignment="1">
      <alignment horizontal="center" vertical="center" textRotation="90" wrapText="1"/>
    </xf>
    <xf numFmtId="0" fontId="6" fillId="0" borderId="15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25" xfId="0" applyFont="1" applyFill="1" applyBorder="1" applyAlignment="1">
      <alignment horizontal="center" vertical="center" textRotation="90" wrapText="1"/>
    </xf>
    <xf numFmtId="0" fontId="6" fillId="0" borderId="34" xfId="0" applyFont="1" applyFill="1" applyBorder="1" applyAlignment="1">
      <alignment horizontal="center" vertical="center" textRotation="90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textRotation="90" wrapText="1"/>
    </xf>
    <xf numFmtId="0" fontId="6" fillId="3" borderId="16" xfId="0" applyFont="1" applyFill="1" applyBorder="1" applyAlignment="1">
      <alignment horizontal="center" vertical="center" textRotation="90" wrapText="1"/>
    </xf>
    <xf numFmtId="0" fontId="6" fillId="3" borderId="33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5" fillId="16" borderId="81" xfId="0" applyFont="1" applyFill="1" applyBorder="1" applyAlignment="1" applyProtection="1">
      <alignment horizontal="right" vertical="center" wrapText="1"/>
      <protection locked="0"/>
    </xf>
    <xf numFmtId="0" fontId="65" fillId="16" borderId="2" xfId="0" applyFont="1" applyFill="1" applyBorder="1" applyAlignment="1" applyProtection="1">
      <alignment horizontal="right" vertical="center" wrapText="1"/>
      <protection locked="0"/>
    </xf>
    <xf numFmtId="0" fontId="6" fillId="6" borderId="43" xfId="0" applyFont="1" applyFill="1" applyBorder="1" applyAlignment="1">
      <alignment horizontal="center" vertical="center" textRotation="90" wrapText="1"/>
    </xf>
    <xf numFmtId="0" fontId="6" fillId="6" borderId="5" xfId="0" applyFont="1" applyFill="1" applyBorder="1" applyAlignment="1">
      <alignment horizontal="center" vertical="center" textRotation="90" wrapText="1"/>
    </xf>
    <xf numFmtId="0" fontId="6" fillId="6" borderId="10" xfId="0" applyFont="1" applyFill="1" applyBorder="1" applyAlignment="1">
      <alignment horizontal="center" vertical="center" textRotation="90" wrapText="1"/>
    </xf>
    <xf numFmtId="0" fontId="6" fillId="0" borderId="11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0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textRotation="90" wrapText="1"/>
    </xf>
    <xf numFmtId="0" fontId="6" fillId="0" borderId="13" xfId="0" applyFont="1" applyFill="1" applyBorder="1" applyAlignment="1">
      <alignment horizontal="center" vertical="center" textRotation="90" wrapText="1"/>
    </xf>
    <xf numFmtId="0" fontId="6" fillId="0" borderId="30" xfId="0" applyFont="1" applyFill="1" applyBorder="1" applyAlignment="1">
      <alignment horizontal="center" vertical="center" textRotation="90" wrapText="1"/>
    </xf>
    <xf numFmtId="0" fontId="6" fillId="0" borderId="47" xfId="0" applyFont="1" applyFill="1" applyBorder="1" applyAlignment="1">
      <alignment horizontal="center" vertical="center" textRotation="90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31" xfId="0" applyFont="1" applyFill="1" applyBorder="1" applyAlignment="1">
      <alignment horizontal="center" vertical="center" textRotation="90" wrapText="1"/>
    </xf>
    <xf numFmtId="0" fontId="6" fillId="6" borderId="14" xfId="0" applyFont="1" applyFill="1" applyBorder="1" applyAlignment="1">
      <alignment horizontal="center" vertical="center" textRotation="90" wrapText="1"/>
    </xf>
    <xf numFmtId="0" fontId="6" fillId="6" borderId="31" xfId="0" applyFont="1" applyFill="1" applyBorder="1" applyAlignment="1">
      <alignment horizontal="center" vertical="center" textRotation="90" wrapText="1"/>
    </xf>
    <xf numFmtId="0" fontId="6" fillId="6" borderId="24" xfId="0" applyFont="1" applyFill="1" applyBorder="1" applyAlignment="1">
      <alignment horizontal="center" vertical="center" textRotation="90" wrapText="1"/>
    </xf>
    <xf numFmtId="0" fontId="6" fillId="6" borderId="32" xfId="0" applyFont="1" applyFill="1" applyBorder="1" applyAlignment="1">
      <alignment horizontal="center" vertical="center" textRotation="90" wrapText="1"/>
    </xf>
    <xf numFmtId="0" fontId="6" fillId="4" borderId="19" xfId="0" applyFont="1" applyFill="1" applyBorder="1" applyAlignment="1">
      <alignment horizontal="center" vertical="center" textRotation="90" wrapText="1"/>
    </xf>
    <xf numFmtId="0" fontId="6" fillId="4" borderId="26" xfId="0" applyFont="1" applyFill="1" applyBorder="1" applyAlignment="1">
      <alignment horizontal="center" vertical="center" textRotation="90" wrapText="1"/>
    </xf>
    <xf numFmtId="0" fontId="6" fillId="4" borderId="35" xfId="0" applyFont="1" applyFill="1" applyBorder="1" applyAlignment="1">
      <alignment horizontal="center" vertical="center" textRotation="90" wrapText="1"/>
    </xf>
    <xf numFmtId="0" fontId="6" fillId="4" borderId="17" xfId="0" applyFont="1" applyFill="1" applyBorder="1" applyAlignment="1">
      <alignment horizontal="center" vertical="center" textRotation="90" wrapText="1"/>
    </xf>
    <xf numFmtId="0" fontId="6" fillId="4" borderId="16" xfId="0" applyFont="1" applyFill="1" applyBorder="1" applyAlignment="1">
      <alignment horizontal="center" vertical="center" textRotation="90" wrapText="1"/>
    </xf>
    <xf numFmtId="0" fontId="6" fillId="4" borderId="33" xfId="0" applyFont="1" applyFill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8" fillId="16" borderId="2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0" fontId="32" fillId="16" borderId="60" xfId="0" applyFont="1" applyFill="1" applyBorder="1" applyAlignment="1">
      <alignment horizontal="center" vertical="center"/>
    </xf>
    <xf numFmtId="0" fontId="32" fillId="16" borderId="84" xfId="0" applyFont="1" applyFill="1" applyBorder="1" applyAlignment="1">
      <alignment horizontal="center" vertical="center"/>
    </xf>
    <xf numFmtId="0" fontId="32" fillId="16" borderId="48" xfId="0" applyFont="1" applyFill="1" applyBorder="1" applyAlignment="1">
      <alignment horizontal="center" vertical="center"/>
    </xf>
    <xf numFmtId="0" fontId="32" fillId="16" borderId="1" xfId="0" applyFont="1" applyFill="1" applyBorder="1" applyAlignment="1">
      <alignment horizontal="center" vertical="center"/>
    </xf>
    <xf numFmtId="0" fontId="32" fillId="16" borderId="2" xfId="0" applyFont="1" applyFill="1" applyBorder="1" applyAlignment="1">
      <alignment horizontal="center" vertical="center"/>
    </xf>
    <xf numFmtId="0" fontId="32" fillId="16" borderId="3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6" fillId="5" borderId="81" xfId="0" applyFont="1" applyFill="1" applyBorder="1" applyAlignment="1">
      <alignment horizontal="center" vertical="center" wrapText="1"/>
    </xf>
    <xf numFmtId="0" fontId="6" fillId="5" borderId="82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textRotation="90" wrapText="1"/>
    </xf>
    <xf numFmtId="49" fontId="6" fillId="0" borderId="16" xfId="0" applyNumberFormat="1" applyFont="1" applyFill="1" applyBorder="1" applyAlignment="1">
      <alignment horizontal="center" vertical="center" textRotation="90" wrapText="1"/>
    </xf>
    <xf numFmtId="49" fontId="6" fillId="0" borderId="33" xfId="0" applyNumberFormat="1" applyFont="1" applyFill="1" applyBorder="1" applyAlignment="1">
      <alignment horizontal="center" vertical="center" textRotation="90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8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16" borderId="61" xfId="0" applyFont="1" applyFill="1" applyBorder="1" applyAlignment="1">
      <alignment horizontal="center" vertical="center" textRotation="90" wrapText="1"/>
    </xf>
    <xf numFmtId="0" fontId="6" fillId="16" borderId="12" xfId="0" applyFont="1" applyFill="1" applyBorder="1" applyAlignment="1">
      <alignment horizontal="center" vertical="center" textRotation="90" wrapText="1"/>
    </xf>
    <xf numFmtId="1" fontId="32" fillId="2" borderId="1" xfId="0" applyNumberFormat="1" applyFont="1" applyFill="1" applyBorder="1" applyAlignment="1">
      <alignment horizontal="center" vertical="center"/>
    </xf>
    <xf numFmtId="1" fontId="32" fillId="2" borderId="3" xfId="0" applyNumberFormat="1" applyFont="1" applyFill="1" applyBorder="1" applyAlignment="1">
      <alignment horizontal="center" vertical="center"/>
    </xf>
    <xf numFmtId="1" fontId="32" fillId="2" borderId="26" xfId="0" applyNumberFormat="1" applyFont="1" applyFill="1" applyBorder="1" applyAlignment="1">
      <alignment horizontal="center" vertical="center"/>
    </xf>
    <xf numFmtId="1" fontId="32" fillId="2" borderId="71" xfId="0" applyNumberFormat="1" applyFont="1" applyFill="1" applyBorder="1" applyAlignment="1">
      <alignment horizontal="center" vertical="center"/>
    </xf>
    <xf numFmtId="1" fontId="32" fillId="2" borderId="79" xfId="0" applyNumberFormat="1" applyFont="1" applyFill="1" applyBorder="1" applyAlignment="1">
      <alignment horizontal="center" vertical="center"/>
    </xf>
    <xf numFmtId="1" fontId="32" fillId="2" borderId="60" xfId="0" applyNumberFormat="1" applyFont="1" applyFill="1" applyBorder="1" applyAlignment="1">
      <alignment horizontal="center" vertical="center"/>
    </xf>
    <xf numFmtId="1" fontId="32" fillId="2" borderId="48" xfId="0" applyNumberFormat="1" applyFont="1" applyFill="1" applyBorder="1" applyAlignment="1">
      <alignment horizontal="center" vertical="center"/>
    </xf>
    <xf numFmtId="1" fontId="32" fillId="2" borderId="86" xfId="0" applyNumberFormat="1" applyFont="1" applyFill="1" applyBorder="1" applyAlignment="1">
      <alignment horizontal="center" vertical="center"/>
    </xf>
    <xf numFmtId="1" fontId="32" fillId="2" borderId="83" xfId="0" applyNumberFormat="1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left" vertical="center"/>
    </xf>
    <xf numFmtId="0" fontId="70" fillId="0" borderId="0" xfId="0" applyFont="1" applyFill="1" applyBorder="1" applyAlignment="1">
      <alignment horizontal="left" vertical="center"/>
    </xf>
    <xf numFmtId="0" fontId="32" fillId="0" borderId="17" xfId="0" applyFont="1" applyFill="1" applyBorder="1" applyAlignment="1">
      <alignment horizontal="center" vertical="center" wrapText="1"/>
    </xf>
    <xf numFmtId="0" fontId="57" fillId="2" borderId="16" xfId="0" applyFont="1" applyFill="1" applyBorder="1" applyAlignment="1">
      <alignment horizontal="left" vertical="center" wrapText="1"/>
    </xf>
    <xf numFmtId="0" fontId="57" fillId="2" borderId="80" xfId="0" applyFont="1" applyFill="1" applyBorder="1" applyAlignment="1">
      <alignment horizontal="center" vertical="center" wrapText="1"/>
    </xf>
    <xf numFmtId="0" fontId="57" fillId="2" borderId="44" xfId="0" applyFont="1" applyFill="1" applyBorder="1" applyAlignment="1">
      <alignment horizontal="left" vertical="center" wrapText="1"/>
    </xf>
    <xf numFmtId="0" fontId="70" fillId="0" borderId="0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center" vertical="center"/>
    </xf>
    <xf numFmtId="0" fontId="32" fillId="0" borderId="62" xfId="0" applyFont="1" applyFill="1" applyBorder="1" applyAlignment="1">
      <alignment horizontal="center" vertical="center" wrapText="1"/>
    </xf>
    <xf numFmtId="0" fontId="57" fillId="2" borderId="57" xfId="0" applyFont="1" applyFill="1" applyBorder="1" applyAlignment="1">
      <alignment horizontal="left" vertical="center" wrapText="1"/>
    </xf>
    <xf numFmtId="0" fontId="57" fillId="2" borderId="33" xfId="0" applyFont="1" applyFill="1" applyBorder="1" applyAlignment="1">
      <alignment horizontal="left" vertical="center" wrapText="1"/>
    </xf>
    <xf numFmtId="0" fontId="32" fillId="0" borderId="26" xfId="0" applyFont="1" applyFill="1" applyBorder="1" applyAlignment="1">
      <alignment horizontal="center" vertical="center"/>
    </xf>
    <xf numFmtId="0" fontId="32" fillId="0" borderId="71" xfId="0" applyFont="1" applyFill="1" applyBorder="1" applyAlignment="1">
      <alignment horizontal="center" vertical="center"/>
    </xf>
    <xf numFmtId="0" fontId="32" fillId="0" borderId="25" xfId="0" applyFont="1" applyFill="1" applyBorder="1" applyAlignment="1">
      <alignment horizontal="center" vertical="center"/>
    </xf>
    <xf numFmtId="0" fontId="32" fillId="0" borderId="35" xfId="0" applyFont="1" applyFill="1" applyBorder="1" applyAlignment="1">
      <alignment horizontal="center" vertical="center"/>
    </xf>
    <xf numFmtId="0" fontId="32" fillId="0" borderId="96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wrapText="1"/>
    </xf>
    <xf numFmtId="0" fontId="31" fillId="0" borderId="0" xfId="0" applyFont="1" applyFill="1" applyAlignment="1">
      <alignment horizontal="center" wrapText="1"/>
    </xf>
    <xf numFmtId="0" fontId="31" fillId="0" borderId="0" xfId="0" applyFont="1" applyFill="1" applyAlignment="1">
      <alignment horizontal="center" vertical="top"/>
    </xf>
    <xf numFmtId="0" fontId="3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/>
    <xf numFmtId="0" fontId="3" fillId="0" borderId="0" xfId="0" applyFont="1" applyFill="1" applyBorder="1" applyAlignment="1">
      <alignment horizontal="center" vertical="top" wrapText="1"/>
    </xf>
    <xf numFmtId="0" fontId="40" fillId="2" borderId="0" xfId="0" applyFont="1" applyFill="1" applyBorder="1" applyAlignment="1">
      <alignment horizontal="center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>
      <alignment horizontal="left" vertical="center" wrapText="1"/>
    </xf>
    <xf numFmtId="0" fontId="3" fillId="0" borderId="0" xfId="5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center"/>
    </xf>
    <xf numFmtId="0" fontId="37" fillId="0" borderId="20" xfId="0" applyFont="1" applyFill="1" applyBorder="1" applyAlignment="1">
      <alignment horizontal="center" vertical="center" textRotation="90" wrapText="1"/>
    </xf>
    <xf numFmtId="0" fontId="37" fillId="0" borderId="5" xfId="0" applyFont="1" applyFill="1" applyBorder="1" applyAlignment="1">
      <alignment horizontal="center" vertical="center" textRotation="90" wrapText="1"/>
    </xf>
    <xf numFmtId="0" fontId="37" fillId="0" borderId="10" xfId="0" applyFont="1" applyFill="1" applyBorder="1" applyAlignment="1">
      <alignment horizontal="center" vertical="center" textRotation="90" wrapText="1"/>
    </xf>
    <xf numFmtId="0" fontId="37" fillId="0" borderId="46" xfId="0" applyFont="1" applyFill="1" applyBorder="1" applyAlignment="1">
      <alignment horizontal="center" vertical="center" textRotation="90" wrapText="1"/>
    </xf>
    <xf numFmtId="0" fontId="37" fillId="0" borderId="13" xfId="0" applyFont="1" applyFill="1" applyBorder="1" applyAlignment="1">
      <alignment horizontal="center" vertical="center" textRotation="90" wrapText="1"/>
    </xf>
    <xf numFmtId="0" fontId="37" fillId="0" borderId="30" xfId="0" applyFont="1" applyFill="1" applyBorder="1" applyAlignment="1">
      <alignment horizontal="center" vertical="center" textRotation="90" wrapText="1"/>
    </xf>
    <xf numFmtId="0" fontId="37" fillId="0" borderId="20" xfId="0" applyFont="1" applyFill="1" applyBorder="1" applyAlignment="1">
      <alignment horizontal="center" vertical="center" textRotation="90"/>
    </xf>
    <xf numFmtId="0" fontId="37" fillId="0" borderId="5" xfId="0" applyFont="1" applyFill="1" applyBorder="1" applyAlignment="1">
      <alignment horizontal="center" vertical="center" textRotation="90"/>
    </xf>
    <xf numFmtId="0" fontId="37" fillId="0" borderId="10" xfId="0" applyFont="1" applyFill="1" applyBorder="1" applyAlignment="1">
      <alignment horizontal="center" vertical="center" textRotation="90"/>
    </xf>
    <xf numFmtId="0" fontId="44" fillId="0" borderId="0" xfId="0" applyFont="1" applyFill="1" applyAlignment="1">
      <alignment horizontal="center" vertical="center"/>
    </xf>
    <xf numFmtId="0" fontId="4" fillId="0" borderId="60" xfId="6" applyFont="1" applyFill="1" applyBorder="1" applyAlignment="1">
      <alignment horizontal="center" vertical="center" wrapText="1"/>
    </xf>
    <xf numFmtId="0" fontId="4" fillId="0" borderId="86" xfId="6" applyFont="1" applyFill="1" applyBorder="1" applyAlignment="1">
      <alignment horizontal="center" vertical="center" wrapText="1"/>
    </xf>
    <xf numFmtId="0" fontId="23" fillId="0" borderId="86" xfId="6" applyFont="1" applyFill="1" applyBorder="1" applyAlignment="1">
      <alignment horizontal="center" vertical="center" wrapText="1"/>
    </xf>
    <xf numFmtId="0" fontId="23" fillId="0" borderId="81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5" fillId="0" borderId="2" xfId="0" applyFont="1" applyFill="1" applyBorder="1" applyAlignment="1">
      <alignment vertical="center"/>
    </xf>
    <xf numFmtId="0" fontId="0" fillId="0" borderId="3" xfId="0" applyFill="1" applyBorder="1" applyAlignment="1"/>
    <xf numFmtId="0" fontId="5" fillId="0" borderId="8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/>
    </xf>
    <xf numFmtId="0" fontId="45" fillId="0" borderId="3" xfId="0" applyFont="1" applyFill="1" applyBorder="1" applyAlignment="1">
      <alignment vertical="center"/>
    </xf>
    <xf numFmtId="0" fontId="3" fillId="0" borderId="2" xfId="6" applyFont="1" applyFill="1" applyBorder="1" applyAlignment="1">
      <alignment horizontal="center" vertical="center"/>
    </xf>
    <xf numFmtId="0" fontId="3" fillId="2" borderId="96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59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37" fillId="0" borderId="0" xfId="0" applyFont="1" applyFill="1" applyBorder="1" applyAlignment="1">
      <alignment horizontal="center" vertical="center" textRotation="90" wrapText="1"/>
    </xf>
    <xf numFmtId="0" fontId="37" fillId="0" borderId="0" xfId="0" applyFont="1" applyFill="1" applyBorder="1" applyAlignment="1">
      <alignment horizontal="center" vertical="center" textRotation="90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7" xfId="0" applyFont="1" applyFill="1" applyBorder="1" applyAlignment="1">
      <alignment horizontal="center" vertical="center" textRotation="90"/>
    </xf>
    <xf numFmtId="0" fontId="4" fillId="0" borderId="78" xfId="0" applyFont="1" applyFill="1" applyBorder="1" applyAlignment="1">
      <alignment horizontal="center" vertical="center" textRotation="90"/>
    </xf>
    <xf numFmtId="0" fontId="4" fillId="0" borderId="77" xfId="0" applyFont="1" applyFill="1" applyBorder="1" applyAlignment="1">
      <alignment horizontal="center" vertical="center" textRotation="90"/>
    </xf>
    <xf numFmtId="0" fontId="4" fillId="0" borderId="56" xfId="0" applyFont="1" applyFill="1" applyBorder="1" applyAlignment="1">
      <alignment horizontal="center" vertical="center" textRotation="90"/>
    </xf>
    <xf numFmtId="0" fontId="4" fillId="0" borderId="103" xfId="0" applyFont="1" applyFill="1" applyBorder="1" applyAlignment="1">
      <alignment horizontal="center" vertical="center" wrapText="1"/>
    </xf>
    <xf numFmtId="0" fontId="4" fillId="0" borderId="104" xfId="0" applyFont="1" applyFill="1" applyBorder="1" applyAlignment="1">
      <alignment horizontal="center" vertical="center" wrapText="1"/>
    </xf>
    <xf numFmtId="0" fontId="4" fillId="0" borderId="10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61" xfId="0" applyFont="1" applyFill="1" applyBorder="1" applyAlignment="1">
      <alignment horizontal="center" vertical="center" textRotation="90" wrapText="1"/>
    </xf>
    <xf numFmtId="0" fontId="37" fillId="0" borderId="106" xfId="0" applyFont="1" applyFill="1" applyBorder="1" applyAlignment="1">
      <alignment horizontal="center" vertical="center" textRotation="90" wrapText="1"/>
    </xf>
    <xf numFmtId="0" fontId="37" fillId="0" borderId="12" xfId="0" applyFont="1" applyFill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7" fillId="2" borderId="71" xfId="0" applyFont="1" applyFill="1" applyBorder="1" applyAlignment="1" applyProtection="1">
      <alignment horizontal="center" vertical="center" wrapText="1"/>
      <protection locked="0"/>
    </xf>
    <xf numFmtId="0" fontId="37" fillId="2" borderId="25" xfId="0" applyFont="1" applyFill="1" applyBorder="1" applyAlignment="1" applyProtection="1">
      <alignment horizontal="center" vertical="center" wrapText="1"/>
      <protection locked="0"/>
    </xf>
    <xf numFmtId="0" fontId="37" fillId="2" borderId="24" xfId="0" applyFont="1" applyFill="1" applyBorder="1" applyAlignment="1">
      <alignment horizontal="center" vertical="center"/>
    </xf>
    <xf numFmtId="0" fontId="37" fillId="2" borderId="79" xfId="0" applyFont="1" applyFill="1" applyBorder="1" applyAlignment="1">
      <alignment horizontal="center" vertical="center"/>
    </xf>
    <xf numFmtId="0" fontId="3" fillId="0" borderId="8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1" xfId="0" applyFont="1" applyFill="1" applyBorder="1" applyAlignment="1">
      <alignment horizontal="left" vertical="center" wrapText="1"/>
    </xf>
    <xf numFmtId="0" fontId="3" fillId="0" borderId="82" xfId="0" applyFont="1" applyFill="1" applyBorder="1" applyAlignment="1">
      <alignment horizontal="left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8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2" fillId="0" borderId="0" xfId="4" applyFont="1" applyFill="1" applyBorder="1" applyAlignment="1">
      <alignment horizontal="left" vertical="top"/>
    </xf>
    <xf numFmtId="0" fontId="31" fillId="0" borderId="0" xfId="4" applyFont="1" applyFill="1" applyBorder="1" applyAlignment="1">
      <alignment horizontal="left" vertical="top"/>
    </xf>
    <xf numFmtId="0" fontId="9" fillId="0" borderId="0" xfId="0" applyFont="1" applyFill="1" applyAlignment="1">
      <alignment horizontal="left" vertical="top" wrapText="1"/>
    </xf>
    <xf numFmtId="0" fontId="31" fillId="0" borderId="0" xfId="2" applyFont="1" applyFill="1" applyBorder="1" applyAlignment="1">
      <alignment horizontal="left"/>
    </xf>
    <xf numFmtId="0" fontId="31" fillId="0" borderId="0" xfId="2" applyFont="1" applyFill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32" fillId="0" borderId="0" xfId="2" applyFont="1" applyFill="1" applyBorder="1" applyAlignment="1">
      <alignment horizontal="left"/>
    </xf>
    <xf numFmtId="0" fontId="32" fillId="0" borderId="0" xfId="0" applyFont="1" applyFill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31" fillId="0" borderId="0" xfId="2" applyFont="1" applyFill="1" applyBorder="1" applyAlignment="1">
      <alignment horizontal="left" vertical="top" wrapText="1"/>
    </xf>
    <xf numFmtId="0" fontId="31" fillId="0" borderId="0" xfId="2" applyFont="1" applyFill="1" applyAlignment="1">
      <alignment horizontal="center" vertical="top"/>
    </xf>
    <xf numFmtId="0" fontId="26" fillId="0" borderId="13" xfId="0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24" xfId="0" applyFont="1" applyFill="1" applyBorder="1" applyAlignment="1">
      <alignment vertical="center"/>
    </xf>
    <xf numFmtId="0" fontId="26" fillId="0" borderId="30" xfId="0" applyFont="1" applyFill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0" fontId="26" fillId="0" borderId="32" xfId="0" applyFont="1" applyFill="1" applyBorder="1" applyAlignment="1">
      <alignment vertical="center"/>
    </xf>
    <xf numFmtId="0" fontId="6" fillId="0" borderId="8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3" xfId="0" applyFont="1" applyFill="1" applyBorder="1" applyAlignment="1">
      <alignment horizontal="center" vertical="center" wrapText="1"/>
    </xf>
    <xf numFmtId="0" fontId="6" fillId="0" borderId="107" xfId="0" applyFont="1" applyFill="1" applyBorder="1" applyAlignment="1">
      <alignment horizontal="center" wrapText="1"/>
    </xf>
    <xf numFmtId="0" fontId="6" fillId="0" borderId="84" xfId="0" applyFont="1" applyFill="1" applyBorder="1" applyAlignment="1">
      <alignment horizontal="center" wrapText="1"/>
    </xf>
    <xf numFmtId="0" fontId="6" fillId="0" borderId="4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7" fillId="0" borderId="62" xfId="0" applyFont="1" applyFill="1" applyBorder="1" applyAlignment="1">
      <alignment horizontal="center" wrapText="1"/>
    </xf>
    <xf numFmtId="0" fontId="7" fillId="0" borderId="44" xfId="0" applyFont="1" applyFill="1" applyBorder="1" applyAlignment="1">
      <alignment horizontal="center" wrapText="1"/>
    </xf>
    <xf numFmtId="0" fontId="7" fillId="0" borderId="8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83" xfId="0" applyFont="1" applyFill="1" applyBorder="1" applyAlignment="1">
      <alignment horizontal="center" vertical="center" wrapText="1"/>
    </xf>
    <xf numFmtId="0" fontId="7" fillId="0" borderId="82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7" fillId="0" borderId="61" xfId="0" applyFont="1" applyFill="1" applyBorder="1" applyAlignment="1" applyProtection="1">
      <alignment horizontal="center" vertical="center" wrapText="1"/>
    </xf>
    <xf numFmtId="0" fontId="7" fillId="0" borderId="106" xfId="0" applyFont="1" applyFill="1" applyBorder="1" applyAlignment="1" applyProtection="1">
      <alignment horizontal="center" vertical="center" wrapText="1"/>
    </xf>
    <xf numFmtId="0" fontId="48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165" fontId="6" fillId="0" borderId="81" xfId="0" applyNumberFormat="1" applyFont="1" applyFill="1" applyBorder="1" applyAlignment="1">
      <alignment horizontal="center" vertical="center"/>
    </xf>
    <xf numFmtId="165" fontId="6" fillId="0" borderId="82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165" fontId="6" fillId="0" borderId="83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 wrapText="1"/>
    </xf>
    <xf numFmtId="1" fontId="3" fillId="0" borderId="75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textRotation="90" wrapText="1"/>
    </xf>
    <xf numFmtId="0" fontId="4" fillId="0" borderId="32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horizontal="center" vertical="center" textRotation="90" wrapText="1"/>
    </xf>
    <xf numFmtId="0" fontId="4" fillId="0" borderId="28" xfId="0" applyFont="1" applyFill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textRotation="90" wrapText="1"/>
    </xf>
    <xf numFmtId="0" fontId="4" fillId="0" borderId="25" xfId="0" applyFont="1" applyFill="1" applyBorder="1" applyAlignment="1">
      <alignment horizontal="center" vertical="center" textRotation="90" wrapText="1"/>
    </xf>
    <xf numFmtId="0" fontId="4" fillId="0" borderId="34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textRotation="90" wrapText="1"/>
    </xf>
    <xf numFmtId="0" fontId="4" fillId="6" borderId="31" xfId="0" applyFont="1" applyFill="1" applyBorder="1" applyAlignment="1">
      <alignment horizontal="center" vertical="center" textRotation="90" wrapText="1"/>
    </xf>
    <xf numFmtId="0" fontId="4" fillId="6" borderId="24" xfId="0" applyFont="1" applyFill="1" applyBorder="1" applyAlignment="1">
      <alignment horizontal="center" vertical="center" textRotation="90" wrapText="1"/>
    </xf>
    <xf numFmtId="0" fontId="4" fillId="6" borderId="32" xfId="0" applyFont="1" applyFill="1" applyBorder="1" applyAlignment="1">
      <alignment horizontal="center" vertical="center" textRotation="90" wrapText="1"/>
    </xf>
    <xf numFmtId="0" fontId="4" fillId="3" borderId="17" xfId="0" applyFont="1" applyFill="1" applyBorder="1" applyAlignment="1">
      <alignment horizontal="center" vertical="center" textRotation="90" wrapText="1"/>
    </xf>
    <xf numFmtId="0" fontId="4" fillId="3" borderId="16" xfId="0" applyFont="1" applyFill="1" applyBorder="1" applyAlignment="1">
      <alignment horizontal="center" vertical="center" textRotation="90" wrapText="1"/>
    </xf>
    <xf numFmtId="0" fontId="4" fillId="3" borderId="33" xfId="0" applyFont="1" applyFill="1" applyBorder="1" applyAlignment="1">
      <alignment horizontal="center" vertical="center" textRotation="90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textRotation="90" wrapText="1"/>
    </xf>
    <xf numFmtId="0" fontId="4" fillId="4" borderId="26" xfId="0" applyFont="1" applyFill="1" applyBorder="1" applyAlignment="1">
      <alignment horizontal="center" vertical="center" textRotation="90" wrapText="1"/>
    </xf>
    <xf numFmtId="0" fontId="4" fillId="4" borderId="35" xfId="0" applyFont="1" applyFill="1" applyBorder="1" applyAlignment="1">
      <alignment horizontal="center" vertical="center" textRotation="90" wrapText="1"/>
    </xf>
    <xf numFmtId="0" fontId="4" fillId="4" borderId="21" xfId="0" applyFont="1" applyFill="1" applyBorder="1" applyAlignment="1">
      <alignment horizontal="center" vertical="center" textRotation="90" wrapText="1"/>
    </xf>
    <xf numFmtId="0" fontId="4" fillId="4" borderId="27" xfId="0" applyFont="1" applyFill="1" applyBorder="1" applyAlignment="1">
      <alignment horizontal="center" vertical="center" textRotation="90" wrapText="1"/>
    </xf>
    <xf numFmtId="0" fontId="4" fillId="4" borderId="36" xfId="0" applyFont="1" applyFill="1" applyBorder="1" applyAlignment="1">
      <alignment horizontal="center" vertical="center" textRotation="90" wrapText="1"/>
    </xf>
    <xf numFmtId="0" fontId="4" fillId="5" borderId="2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textRotation="90" wrapText="1"/>
    </xf>
    <xf numFmtId="49" fontId="4" fillId="0" borderId="13" xfId="0" applyNumberFormat="1" applyFont="1" applyFill="1" applyBorder="1" applyAlignment="1">
      <alignment horizontal="center" vertical="center" textRotation="90" wrapText="1"/>
    </xf>
    <xf numFmtId="49" fontId="4" fillId="0" borderId="30" xfId="0" applyNumberFormat="1" applyFont="1" applyFill="1" applyBorder="1" applyAlignment="1">
      <alignment horizontal="center" vertical="center" textRotation="90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10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31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horizontal="center" vertical="center" wrapText="1"/>
    </xf>
    <xf numFmtId="1" fontId="32" fillId="15" borderId="1" xfId="0" applyNumberFormat="1" applyFont="1" applyFill="1" applyBorder="1" applyAlignment="1">
      <alignment horizontal="center" vertical="center"/>
    </xf>
    <xf numFmtId="1" fontId="32" fillId="15" borderId="2" xfId="0" applyNumberFormat="1" applyFont="1" applyFill="1" applyBorder="1" applyAlignment="1">
      <alignment horizontal="center" vertical="center"/>
    </xf>
    <xf numFmtId="1" fontId="32" fillId="15" borderId="3" xfId="0" applyNumberFormat="1" applyFont="1" applyFill="1" applyBorder="1" applyAlignment="1">
      <alignment horizontal="center" vertical="center"/>
    </xf>
    <xf numFmtId="1" fontId="32" fillId="15" borderId="60" xfId="0" applyNumberFormat="1" applyFont="1" applyFill="1" applyBorder="1" applyAlignment="1">
      <alignment horizontal="center" vertical="center"/>
    </xf>
    <xf numFmtId="1" fontId="32" fillId="15" borderId="48" xfId="0" applyNumberFormat="1" applyFont="1" applyFill="1" applyBorder="1" applyAlignment="1">
      <alignment horizontal="center" vertical="center"/>
    </xf>
    <xf numFmtId="0" fontId="67" fillId="15" borderId="114" xfId="0" applyFont="1" applyFill="1" applyBorder="1" applyAlignment="1">
      <alignment horizontal="center" vertical="center"/>
    </xf>
    <xf numFmtId="0" fontId="67" fillId="15" borderId="119" xfId="0" applyFont="1" applyFill="1" applyBorder="1" applyAlignment="1">
      <alignment horizontal="center" vertical="center"/>
    </xf>
    <xf numFmtId="0" fontId="60" fillId="15" borderId="64" xfId="0" applyFont="1" applyFill="1" applyBorder="1" applyAlignment="1">
      <alignment horizontal="center" vertical="center"/>
    </xf>
    <xf numFmtId="0" fontId="57" fillId="17" borderId="16" xfId="0" applyFont="1" applyFill="1" applyBorder="1" applyAlignment="1">
      <alignment horizontal="left" vertical="center" wrapText="1"/>
    </xf>
  </cellXfs>
  <cellStyles count="7">
    <cellStyle name="Відсотковий" xfId="1" builtinId="5"/>
    <cellStyle name="Звичайний" xfId="0" builtinId="0"/>
    <cellStyle name="Звичайний 3" xfId="3"/>
    <cellStyle name="Звичайний 4" xfId="4"/>
    <cellStyle name="Обычный 2" xfId="2"/>
    <cellStyle name="Обычный 2 2" xfId="5"/>
    <cellStyle name="Обычный 2 3" xfId="6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1"/>
  <sheetViews>
    <sheetView view="pageBreakPreview" zoomScale="65" zoomScaleNormal="80" zoomScaleSheetLayoutView="65" workbookViewId="0">
      <selection activeCell="BE11" sqref="BE11"/>
    </sheetView>
  </sheetViews>
  <sheetFormatPr defaultColWidth="9.109375" defaultRowHeight="13.2" x14ac:dyDescent="0.25"/>
  <cols>
    <col min="1" max="1" width="6.88671875" style="144" customWidth="1"/>
    <col min="2" max="53" width="3.33203125" style="144" customWidth="1"/>
    <col min="54" max="54" width="6.77734375" style="144" customWidth="1"/>
    <col min="55" max="57" width="4.5546875" style="144" customWidth="1"/>
    <col min="58" max="58" width="7.33203125" style="144" customWidth="1"/>
    <col min="59" max="60" width="4.5546875" style="144" customWidth="1"/>
    <col min="61" max="61" width="6.5546875" style="144" customWidth="1"/>
    <col min="62" max="16384" width="9.109375" style="144"/>
  </cols>
  <sheetData>
    <row r="1" spans="1:63" ht="15.6" customHeight="1" x14ac:dyDescent="0.3">
      <c r="A1" s="612"/>
      <c r="B1" s="612"/>
      <c r="C1" s="612"/>
      <c r="D1" s="612"/>
      <c r="E1" s="612"/>
      <c r="F1" s="612"/>
      <c r="G1" s="612"/>
      <c r="H1" s="612"/>
      <c r="I1" s="13"/>
      <c r="J1" s="13"/>
      <c r="K1" s="13"/>
      <c r="L1" s="13"/>
      <c r="M1" s="13"/>
      <c r="N1" s="13"/>
      <c r="O1" s="13"/>
      <c r="P1" s="13"/>
      <c r="Q1" s="13"/>
      <c r="R1" s="1382" t="s">
        <v>118</v>
      </c>
      <c r="S1" s="1382"/>
      <c r="T1" s="1382"/>
      <c r="U1" s="1382"/>
      <c r="V1" s="1382"/>
      <c r="W1" s="1382"/>
      <c r="X1" s="1382"/>
      <c r="Y1" s="1382"/>
      <c r="Z1" s="1382"/>
      <c r="AA1" s="1382"/>
      <c r="AB1" s="1382"/>
      <c r="AC1" s="1382"/>
      <c r="AD1" s="1382"/>
      <c r="AE1" s="1382"/>
      <c r="AF1" s="1382"/>
      <c r="AG1" s="1382"/>
      <c r="AH1" s="1382"/>
      <c r="AI1" s="1382"/>
      <c r="AJ1" s="1382"/>
      <c r="AK1" s="1382"/>
      <c r="AL1" s="1382"/>
      <c r="AM1" s="1382"/>
      <c r="AN1" s="1382"/>
      <c r="AO1" s="1382"/>
      <c r="AP1" s="1382"/>
      <c r="AQ1" s="1382"/>
      <c r="AR1" s="1382"/>
      <c r="AS1" s="1382"/>
      <c r="AT1" s="1382"/>
      <c r="AU1" s="1382"/>
      <c r="AV1" s="1382"/>
      <c r="AW1" s="1382"/>
      <c r="AX1" s="612"/>
      <c r="AY1" s="612"/>
      <c r="AZ1" s="612"/>
      <c r="BA1" s="612"/>
      <c r="BB1" s="612"/>
      <c r="BC1" s="612"/>
      <c r="BD1" s="612"/>
      <c r="BE1" s="612"/>
      <c r="BF1" s="612"/>
      <c r="BG1" s="612"/>
      <c r="BH1" s="612"/>
      <c r="BI1" s="612"/>
    </row>
    <row r="2" spans="1:63" s="145" customFormat="1" ht="21" customHeight="1" x14ac:dyDescent="0.3">
      <c r="A2" s="15"/>
      <c r="B2" s="13"/>
      <c r="C2" s="13"/>
      <c r="D2" s="13"/>
      <c r="E2" s="13"/>
      <c r="F2" s="13"/>
      <c r="G2" s="13"/>
      <c r="H2" s="13"/>
      <c r="I2" s="712"/>
      <c r="J2" s="713"/>
      <c r="K2" s="713"/>
      <c r="L2" s="713"/>
      <c r="M2" s="713"/>
      <c r="N2" s="713"/>
      <c r="O2" s="713"/>
      <c r="P2" s="713"/>
      <c r="Q2" s="713"/>
      <c r="R2" s="1370" t="s">
        <v>119</v>
      </c>
      <c r="S2" s="1370"/>
      <c r="T2" s="1370"/>
      <c r="U2" s="1370"/>
      <c r="V2" s="1370"/>
      <c r="W2" s="1370"/>
      <c r="X2" s="1370"/>
      <c r="Y2" s="1370"/>
      <c r="Z2" s="1370"/>
      <c r="AA2" s="1370"/>
      <c r="AB2" s="1370"/>
      <c r="AC2" s="1370"/>
      <c r="AD2" s="1370"/>
      <c r="AE2" s="1370"/>
      <c r="AF2" s="1370"/>
      <c r="AG2" s="1370"/>
      <c r="AH2" s="1370"/>
      <c r="AI2" s="1370"/>
      <c r="AJ2" s="1370"/>
      <c r="AK2" s="1370"/>
      <c r="AL2" s="1370"/>
      <c r="AM2" s="1370"/>
      <c r="AN2" s="1370"/>
      <c r="AO2" s="1370"/>
      <c r="AP2" s="1370"/>
      <c r="AQ2" s="1370"/>
      <c r="AR2" s="1370"/>
      <c r="AS2" s="1370"/>
      <c r="AT2" s="1370"/>
      <c r="AU2" s="1370"/>
      <c r="AV2" s="1370"/>
      <c r="AW2" s="1370"/>
      <c r="AX2" s="711"/>
      <c r="AY2" s="13"/>
      <c r="AZ2" s="13"/>
      <c r="BA2" s="13"/>
      <c r="BB2" s="16"/>
      <c r="BC2" s="16"/>
      <c r="BD2" s="16"/>
      <c r="BE2" s="16"/>
      <c r="BF2" s="15"/>
      <c r="BG2" s="15"/>
      <c r="BH2" s="15"/>
      <c r="BI2" s="15"/>
    </row>
    <row r="3" spans="1:63" s="145" customFormat="1" ht="21" customHeight="1" x14ac:dyDescent="0.35">
      <c r="H3" s="13"/>
      <c r="I3" s="714"/>
      <c r="J3" s="714"/>
      <c r="K3" s="714"/>
      <c r="L3" s="714"/>
      <c r="M3" s="714"/>
      <c r="N3" s="714"/>
      <c r="O3" s="714"/>
      <c r="P3" s="714"/>
      <c r="Q3" s="714"/>
      <c r="R3" s="714"/>
      <c r="S3" s="714"/>
      <c r="T3" s="714"/>
      <c r="U3" s="1371" t="s">
        <v>121</v>
      </c>
      <c r="V3" s="1371"/>
      <c r="W3" s="1371"/>
      <c r="X3" s="1371"/>
      <c r="Y3" s="1371"/>
      <c r="Z3" s="1371"/>
      <c r="AA3" s="1371"/>
      <c r="AB3" s="1371"/>
      <c r="AC3" s="1371"/>
      <c r="AD3" s="1371"/>
      <c r="AE3" s="1371"/>
      <c r="AF3" s="1371"/>
      <c r="AG3" s="1371"/>
      <c r="AH3" s="1371"/>
      <c r="AI3" s="1371"/>
      <c r="AJ3" s="1371"/>
      <c r="AK3" s="1371"/>
      <c r="AL3" s="1371"/>
      <c r="AM3" s="1371"/>
      <c r="AN3" s="1371"/>
      <c r="AO3" s="1371"/>
      <c r="AP3" s="1371"/>
      <c r="AQ3" s="1371"/>
      <c r="AR3" s="1371"/>
      <c r="AS3" s="1371"/>
      <c r="AT3" s="1371"/>
      <c r="BC3" s="15"/>
      <c r="BD3" s="15"/>
      <c r="BE3" s="15"/>
      <c r="BF3" s="15"/>
      <c r="BG3" s="15"/>
      <c r="BH3" s="15"/>
      <c r="BI3" s="15"/>
    </row>
    <row r="4" spans="1:63" ht="22.2" customHeight="1" x14ac:dyDescent="0.4">
      <c r="A4" s="613" t="s">
        <v>259</v>
      </c>
      <c r="B4" s="13"/>
      <c r="C4" s="13"/>
      <c r="D4" s="13"/>
      <c r="E4" s="13"/>
      <c r="F4" s="13"/>
      <c r="G4" s="13"/>
      <c r="H4" s="612"/>
      <c r="I4" s="701"/>
      <c r="J4" s="715"/>
      <c r="K4" s="715"/>
      <c r="L4" s="715"/>
      <c r="M4" s="715"/>
      <c r="N4" s="715"/>
      <c r="O4" s="715"/>
      <c r="P4" s="715"/>
      <c r="Q4" s="715"/>
      <c r="R4" s="715"/>
      <c r="S4" s="715"/>
      <c r="T4" s="715"/>
      <c r="U4" s="1383" t="s">
        <v>124</v>
      </c>
      <c r="V4" s="1383"/>
      <c r="W4" s="1383"/>
      <c r="X4" s="1383"/>
      <c r="Y4" s="1383"/>
      <c r="Z4" s="1383"/>
      <c r="AA4" s="1383"/>
      <c r="AB4" s="1383"/>
      <c r="AC4" s="1383"/>
      <c r="AD4" s="1383"/>
      <c r="AE4" s="1383"/>
      <c r="AF4" s="1383"/>
      <c r="AG4" s="1383"/>
      <c r="AH4" s="1383"/>
      <c r="AI4" s="1383"/>
      <c r="AJ4" s="1383"/>
      <c r="AK4" s="1383"/>
      <c r="AL4" s="1383"/>
      <c r="AM4" s="1383"/>
      <c r="AN4" s="1383"/>
      <c r="AO4" s="1383"/>
      <c r="AP4" s="1383"/>
      <c r="AQ4" s="1383"/>
      <c r="AR4" s="1383"/>
      <c r="AS4" s="1383"/>
      <c r="AT4" s="1383"/>
      <c r="BA4" s="1379" t="s">
        <v>259</v>
      </c>
      <c r="BB4" s="1379"/>
      <c r="BC4" s="1379"/>
      <c r="BD4" s="1379"/>
      <c r="BE4" s="1379"/>
      <c r="BF4" s="1379"/>
      <c r="BG4" s="1379"/>
      <c r="BH4" s="1379"/>
      <c r="BI4" s="697"/>
      <c r="BJ4" s="698"/>
      <c r="BK4" s="698"/>
    </row>
    <row r="5" spans="1:63" ht="15.6" customHeight="1" x14ac:dyDescent="0.3">
      <c r="A5" s="612" t="s">
        <v>123</v>
      </c>
      <c r="B5" s="612"/>
      <c r="C5" s="612"/>
      <c r="D5" s="612"/>
      <c r="E5" s="612"/>
      <c r="F5" s="612"/>
      <c r="G5" s="612"/>
      <c r="H5" s="612"/>
      <c r="I5" s="612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  <c r="AK5" s="614"/>
      <c r="AL5" s="614"/>
      <c r="AM5" s="614"/>
      <c r="AN5" s="614"/>
      <c r="AO5" s="614"/>
      <c r="AP5" s="612"/>
      <c r="AQ5" s="612"/>
      <c r="AR5" s="612"/>
      <c r="BA5" s="1380" t="s">
        <v>260</v>
      </c>
      <c r="BB5" s="1380"/>
      <c r="BC5" s="1380"/>
      <c r="BD5" s="1380"/>
      <c r="BE5" s="1380"/>
      <c r="BF5" s="1380"/>
      <c r="BG5" s="1380"/>
      <c r="BH5" s="1380"/>
      <c r="BI5" s="697"/>
      <c r="BJ5" s="699"/>
      <c r="BK5" s="699"/>
    </row>
    <row r="6" spans="1:63" ht="20.399999999999999" customHeight="1" x14ac:dyDescent="0.3">
      <c r="A6" s="612" t="s">
        <v>126</v>
      </c>
      <c r="B6" s="612"/>
      <c r="C6" s="612"/>
      <c r="D6" s="612"/>
      <c r="E6" s="612"/>
      <c r="F6" s="612"/>
      <c r="G6" s="612"/>
      <c r="H6" s="612"/>
      <c r="I6" s="612"/>
      <c r="J6" s="615"/>
      <c r="K6" s="615"/>
      <c r="L6" s="615"/>
      <c r="M6" s="615"/>
      <c r="N6" s="615"/>
      <c r="O6" s="615"/>
      <c r="P6" s="615"/>
      <c r="Q6" s="612"/>
      <c r="R6" s="615"/>
      <c r="S6" s="716"/>
      <c r="T6" s="716"/>
      <c r="U6" s="1384" t="s">
        <v>129</v>
      </c>
      <c r="V6" s="1384"/>
      <c r="W6" s="1384"/>
      <c r="X6" s="1384"/>
      <c r="Y6" s="1384"/>
      <c r="Z6" s="1384"/>
      <c r="AA6" s="1384"/>
      <c r="AB6" s="1384"/>
      <c r="AC6" s="1384"/>
      <c r="AD6" s="1384"/>
      <c r="AE6" s="1384"/>
      <c r="AF6" s="1384"/>
      <c r="AG6" s="1384"/>
      <c r="AH6" s="1384"/>
      <c r="AI6" s="1384"/>
      <c r="AJ6" s="1384"/>
      <c r="AK6" s="1384"/>
      <c r="AL6" s="1384"/>
      <c r="AM6" s="1384"/>
      <c r="AN6" s="1384"/>
      <c r="AO6" s="1384"/>
      <c r="AP6" s="1384"/>
      <c r="AQ6" s="1384"/>
      <c r="AR6" s="1384"/>
      <c r="AS6" s="1384"/>
      <c r="AT6" s="1384"/>
      <c r="BA6" s="1380" t="s">
        <v>261</v>
      </c>
      <c r="BB6" s="1380"/>
      <c r="BC6" s="1380"/>
      <c r="BD6" s="1380"/>
      <c r="BE6" s="1380"/>
      <c r="BF6" s="1380"/>
      <c r="BG6" s="1380"/>
      <c r="BH6" s="1380"/>
      <c r="BI6" s="697"/>
      <c r="BJ6" s="700"/>
      <c r="BK6" s="700"/>
    </row>
    <row r="7" spans="1:63" ht="15.6" customHeight="1" x14ac:dyDescent="0.3">
      <c r="A7" s="612" t="s">
        <v>128</v>
      </c>
      <c r="B7" s="612"/>
      <c r="C7" s="612"/>
      <c r="D7" s="612"/>
      <c r="E7" s="612"/>
      <c r="F7" s="612"/>
      <c r="G7" s="612"/>
      <c r="H7" s="612"/>
      <c r="I7" s="616"/>
      <c r="J7" s="615"/>
      <c r="K7" s="615"/>
      <c r="L7" s="615"/>
      <c r="M7" s="717"/>
      <c r="N7" s="718"/>
      <c r="O7" s="718"/>
      <c r="P7" s="718"/>
      <c r="Q7" s="718"/>
      <c r="R7" s="718"/>
      <c r="S7" s="718"/>
      <c r="T7" s="718"/>
      <c r="U7" s="1385" t="s">
        <v>273</v>
      </c>
      <c r="V7" s="1386"/>
      <c r="W7" s="1386"/>
      <c r="X7" s="1386"/>
      <c r="Y7" s="1386"/>
      <c r="Z7" s="1386"/>
      <c r="AA7" s="1386"/>
      <c r="AB7" s="1386"/>
      <c r="AC7" s="1386"/>
      <c r="AD7" s="1386"/>
      <c r="AE7" s="1386"/>
      <c r="AF7" s="1386"/>
      <c r="AG7" s="1386"/>
      <c r="AH7" s="1386"/>
      <c r="AI7" s="1386"/>
      <c r="AJ7" s="1386"/>
      <c r="AK7" s="1386"/>
      <c r="AL7" s="1386"/>
      <c r="AM7" s="1386"/>
      <c r="AN7" s="1386"/>
      <c r="AO7" s="1386"/>
      <c r="AP7" s="1386"/>
      <c r="AQ7" s="1386"/>
      <c r="AR7" s="1386"/>
      <c r="AS7" s="1386"/>
      <c r="AT7" s="1386"/>
      <c r="BA7" s="1381" t="s">
        <v>108</v>
      </c>
      <c r="BB7" s="1381"/>
      <c r="BC7" s="1381"/>
      <c r="BD7" s="1381"/>
      <c r="BE7" s="1381"/>
      <c r="BF7" s="1381"/>
      <c r="BG7" s="1381"/>
      <c r="BH7" s="1381"/>
      <c r="BI7" s="1381"/>
      <c r="BJ7" s="1381"/>
      <c r="BK7" s="1381"/>
    </row>
    <row r="8" spans="1:63" ht="15.6" customHeight="1" x14ac:dyDescent="0.3">
      <c r="A8" s="612" t="s">
        <v>130</v>
      </c>
      <c r="B8" s="612"/>
      <c r="C8" s="612"/>
      <c r="D8" s="612"/>
      <c r="E8" s="612"/>
      <c r="F8" s="612"/>
      <c r="G8" s="612"/>
      <c r="H8" s="612"/>
      <c r="I8" s="616"/>
      <c r="J8" s="615"/>
      <c r="K8" s="615"/>
      <c r="L8" s="615"/>
      <c r="M8" s="615"/>
      <c r="N8" s="615"/>
      <c r="O8" s="717"/>
      <c r="P8" s="717"/>
      <c r="Q8" s="717"/>
      <c r="R8" s="717"/>
      <c r="S8" s="717"/>
      <c r="T8" s="717"/>
      <c r="U8" s="1336" t="s">
        <v>134</v>
      </c>
      <c r="V8" s="1336"/>
      <c r="W8" s="1336"/>
      <c r="X8" s="1336"/>
      <c r="Y8" s="1336"/>
      <c r="Z8" s="1336"/>
      <c r="AA8" s="1336"/>
      <c r="AB8" s="1336"/>
      <c r="AC8" s="1336"/>
      <c r="AD8" s="1336"/>
      <c r="AE8" s="1336"/>
      <c r="AF8" s="1336"/>
      <c r="AG8" s="1336"/>
      <c r="AH8" s="1336"/>
      <c r="AI8" s="1336"/>
      <c r="AJ8" s="1336"/>
      <c r="AK8" s="1336"/>
      <c r="AL8" s="1336"/>
      <c r="AM8" s="1336"/>
      <c r="AN8" s="1336"/>
      <c r="AO8" s="1336"/>
      <c r="AP8" s="1336"/>
      <c r="AQ8" s="1336"/>
      <c r="AR8" s="1336"/>
      <c r="AS8" s="1336"/>
      <c r="AT8" s="1336"/>
      <c r="BA8" s="1368" t="s">
        <v>262</v>
      </c>
      <c r="BB8" s="1368"/>
      <c r="BC8" s="1368"/>
      <c r="BD8" s="1368"/>
      <c r="BE8" s="1368"/>
      <c r="BF8" s="1368"/>
      <c r="BG8" s="1368"/>
      <c r="BH8" s="1368"/>
      <c r="BI8" s="1368"/>
      <c r="BJ8" s="1368"/>
      <c r="BK8" s="1368"/>
    </row>
    <row r="9" spans="1:63" ht="15.6" customHeight="1" x14ac:dyDescent="0.3">
      <c r="A9" s="617" t="s">
        <v>133</v>
      </c>
      <c r="B9" s="15"/>
      <c r="C9" s="15"/>
      <c r="D9" s="15"/>
      <c r="E9" s="612"/>
      <c r="F9" s="612"/>
      <c r="G9" s="612"/>
      <c r="H9" s="612"/>
      <c r="I9" s="618"/>
      <c r="J9" s="612"/>
      <c r="K9" s="615"/>
      <c r="L9" s="615"/>
      <c r="M9" s="615"/>
      <c r="N9" s="615"/>
      <c r="O9" s="615"/>
      <c r="P9" s="615"/>
      <c r="Q9" s="615"/>
      <c r="R9" s="719" t="s">
        <v>263</v>
      </c>
      <c r="S9" s="719"/>
      <c r="T9" s="719"/>
      <c r="U9" s="1372" t="s">
        <v>274</v>
      </c>
      <c r="V9" s="1373"/>
      <c r="W9" s="1373"/>
      <c r="X9" s="1373"/>
      <c r="Y9" s="1373"/>
      <c r="Z9" s="1373"/>
      <c r="AA9" s="1373"/>
      <c r="AB9" s="1373"/>
      <c r="AC9" s="1373"/>
      <c r="AD9" s="1373"/>
      <c r="AE9" s="1373"/>
      <c r="AF9" s="1373"/>
      <c r="AG9" s="1373"/>
      <c r="AH9" s="1373"/>
      <c r="AI9" s="1373"/>
      <c r="AJ9" s="1373"/>
      <c r="AK9" s="1373"/>
      <c r="AL9" s="1373"/>
      <c r="AM9" s="1373"/>
      <c r="AN9" s="1373"/>
      <c r="AO9" s="1373"/>
      <c r="AP9" s="1373"/>
      <c r="AQ9" s="1373"/>
      <c r="AR9" s="1373"/>
      <c r="AS9" s="1373"/>
      <c r="AT9" s="1373"/>
      <c r="AU9" s="696"/>
      <c r="AV9" s="696"/>
      <c r="AW9" s="696"/>
      <c r="AX9" s="696"/>
      <c r="AY9" s="696"/>
      <c r="AZ9" s="696"/>
      <c r="BA9" s="696"/>
    </row>
    <row r="10" spans="1:63" ht="24.6" x14ac:dyDescent="0.4">
      <c r="A10" s="612"/>
      <c r="B10" s="612"/>
      <c r="C10" s="612"/>
      <c r="D10" s="612"/>
      <c r="E10" s="612"/>
      <c r="F10" s="612"/>
      <c r="G10" s="612"/>
      <c r="H10" s="612"/>
      <c r="I10" s="618"/>
      <c r="J10" s="612"/>
      <c r="K10" s="615"/>
      <c r="L10" s="615"/>
      <c r="M10" s="615"/>
      <c r="N10" s="615"/>
      <c r="O10" s="720"/>
      <c r="P10" s="720"/>
      <c r="Q10" s="720"/>
      <c r="R10" s="720"/>
      <c r="S10" s="720"/>
      <c r="T10" s="720"/>
      <c r="U10" s="1374" t="s">
        <v>210</v>
      </c>
      <c r="V10" s="1374"/>
      <c r="W10" s="1374"/>
      <c r="X10" s="1374"/>
      <c r="Y10" s="1374"/>
      <c r="Z10" s="1374"/>
      <c r="AA10" s="1374"/>
      <c r="AB10" s="1374"/>
      <c r="AC10" s="1374"/>
      <c r="AD10" s="1374"/>
      <c r="AE10" s="1374"/>
      <c r="AF10" s="1374"/>
      <c r="AG10" s="1374"/>
      <c r="AH10" s="1374"/>
      <c r="AI10" s="1374"/>
      <c r="AJ10" s="1374"/>
      <c r="AK10" s="1374"/>
      <c r="AL10" s="1374"/>
      <c r="AM10" s="1374"/>
      <c r="AN10" s="1374"/>
      <c r="AO10" s="1374"/>
      <c r="AP10" s="1374"/>
      <c r="AQ10" s="1374"/>
      <c r="AR10" s="1374"/>
      <c r="AS10" s="1374"/>
      <c r="AT10" s="1374"/>
      <c r="AU10" s="612"/>
      <c r="AV10" s="612"/>
      <c r="AW10" s="612"/>
      <c r="AX10" s="612"/>
      <c r="AY10" s="612"/>
      <c r="AZ10" s="612"/>
      <c r="BA10" s="612"/>
    </row>
    <row r="11" spans="1:63" ht="24.6" x14ac:dyDescent="0.4">
      <c r="A11" s="612"/>
      <c r="B11" s="612"/>
      <c r="C11" s="612"/>
      <c r="D11" s="612"/>
      <c r="E11" s="612"/>
      <c r="F11" s="612"/>
      <c r="G11" s="612"/>
      <c r="H11" s="612"/>
      <c r="I11" s="618"/>
      <c r="J11" s="612"/>
      <c r="K11" s="615"/>
      <c r="L11" s="615"/>
      <c r="M11" s="615"/>
      <c r="N11" s="615"/>
      <c r="O11" s="720"/>
      <c r="P11" s="720"/>
      <c r="Q11" s="720"/>
      <c r="R11" s="720"/>
      <c r="S11" s="720"/>
      <c r="T11" s="720"/>
      <c r="U11" s="1374" t="s">
        <v>211</v>
      </c>
      <c r="V11" s="1374"/>
      <c r="W11" s="1374"/>
      <c r="X11" s="1374"/>
      <c r="Y11" s="1374"/>
      <c r="Z11" s="1374"/>
      <c r="AA11" s="1374"/>
      <c r="AB11" s="1374"/>
      <c r="AC11" s="1374"/>
      <c r="AD11" s="1374"/>
      <c r="AE11" s="1374"/>
      <c r="AF11" s="1374"/>
      <c r="AG11" s="1374"/>
      <c r="AH11" s="1374"/>
      <c r="AI11" s="1374"/>
      <c r="AJ11" s="1374"/>
      <c r="AK11" s="1374"/>
      <c r="AL11" s="1374"/>
      <c r="AM11" s="1374"/>
      <c r="AN11" s="1374"/>
      <c r="AO11" s="1374"/>
      <c r="AP11" s="1374"/>
      <c r="AQ11" s="1374"/>
      <c r="AR11" s="1374"/>
      <c r="AS11" s="1374"/>
      <c r="AT11" s="1374"/>
      <c r="AU11" s="612"/>
      <c r="AV11" s="612"/>
      <c r="AW11" s="612"/>
      <c r="AX11" s="612"/>
      <c r="AY11" s="612"/>
      <c r="AZ11" s="612"/>
      <c r="BA11" s="612"/>
    </row>
    <row r="12" spans="1:63" ht="24" customHeight="1" x14ac:dyDescent="0.4">
      <c r="A12" s="612"/>
      <c r="B12" s="612"/>
      <c r="C12" s="612"/>
      <c r="D12" s="612"/>
      <c r="E12" s="612"/>
      <c r="F12" s="612"/>
      <c r="G12" s="612"/>
      <c r="H12" s="612"/>
      <c r="I12" s="618"/>
      <c r="J12" s="612"/>
      <c r="K12" s="615"/>
      <c r="L12" s="615"/>
      <c r="M12" s="615"/>
      <c r="N12" s="615"/>
      <c r="O12" s="720"/>
      <c r="P12" s="720"/>
      <c r="Q12" s="720"/>
      <c r="R12" s="720"/>
      <c r="S12" s="720"/>
      <c r="T12" s="720"/>
      <c r="U12" s="1374" t="s">
        <v>137</v>
      </c>
      <c r="V12" s="1374"/>
      <c r="W12" s="1374"/>
      <c r="X12" s="1374"/>
      <c r="Y12" s="1374"/>
      <c r="Z12" s="1374"/>
      <c r="AA12" s="1374"/>
      <c r="AB12" s="1374"/>
      <c r="AC12" s="1374"/>
      <c r="AD12" s="1374"/>
      <c r="AE12" s="1374"/>
      <c r="AF12" s="1374"/>
      <c r="AG12" s="1374"/>
      <c r="AH12" s="1374"/>
      <c r="AI12" s="1374"/>
      <c r="AJ12" s="1374"/>
      <c r="AK12" s="1374"/>
      <c r="AL12" s="1374"/>
      <c r="AM12" s="1374"/>
      <c r="AN12" s="1374"/>
      <c r="AO12" s="1374"/>
      <c r="AP12" s="1374"/>
      <c r="AQ12" s="1374"/>
      <c r="AR12" s="1374"/>
      <c r="AS12" s="1374"/>
      <c r="AT12" s="1374"/>
      <c r="AU12" s="612"/>
      <c r="AV12" s="612"/>
      <c r="AW12" s="612"/>
      <c r="AX12" s="612"/>
      <c r="AY12" s="612"/>
      <c r="AZ12" s="612"/>
      <c r="BA12" s="612"/>
    </row>
    <row r="13" spans="1:63" ht="24" customHeight="1" x14ac:dyDescent="0.4">
      <c r="A13" s="612"/>
      <c r="B13" s="612"/>
      <c r="C13" s="612"/>
      <c r="D13" s="612"/>
      <c r="E13" s="612"/>
      <c r="F13" s="612"/>
      <c r="G13" s="612"/>
      <c r="H13" s="612"/>
      <c r="I13" s="618"/>
      <c r="J13" s="612"/>
      <c r="K13" s="615"/>
      <c r="L13" s="615"/>
      <c r="M13" s="615"/>
      <c r="N13" s="615"/>
      <c r="O13" s="720"/>
      <c r="P13" s="720"/>
      <c r="Q13" s="720"/>
      <c r="R13" s="720"/>
      <c r="S13" s="720"/>
      <c r="T13" s="720"/>
      <c r="U13" s="721"/>
      <c r="V13" s="721"/>
      <c r="W13" s="721"/>
      <c r="X13" s="721"/>
      <c r="Y13" s="721"/>
      <c r="Z13" s="721"/>
      <c r="AA13" s="721"/>
      <c r="AB13" s="721"/>
      <c r="AC13" s="721"/>
      <c r="AD13" s="721"/>
      <c r="AE13" s="721"/>
      <c r="AF13" s="721"/>
      <c r="AG13" s="721"/>
      <c r="AH13" s="721"/>
      <c r="AI13" s="721"/>
      <c r="AJ13" s="721"/>
      <c r="AK13" s="721"/>
      <c r="AL13" s="721"/>
      <c r="AM13" s="721"/>
      <c r="AN13" s="721"/>
      <c r="AO13" s="721"/>
      <c r="AP13" s="721"/>
      <c r="AQ13" s="721"/>
      <c r="AR13" s="721"/>
      <c r="AS13" s="721"/>
      <c r="AT13" s="721"/>
      <c r="AU13" s="612"/>
      <c r="AV13" s="612"/>
      <c r="AW13" s="612"/>
      <c r="AX13" s="612"/>
      <c r="AY13" s="612"/>
      <c r="AZ13" s="612"/>
      <c r="BA13" s="612"/>
    </row>
    <row r="14" spans="1:63" s="156" customFormat="1" ht="16.8" customHeight="1" x14ac:dyDescent="0.3">
      <c r="A14" s="619"/>
      <c r="B14" s="619"/>
      <c r="C14" s="619"/>
      <c r="D14" s="619"/>
      <c r="E14" s="619"/>
      <c r="F14" s="619"/>
      <c r="G14" s="1358" t="s">
        <v>252</v>
      </c>
      <c r="H14" s="1358"/>
      <c r="I14" s="1358"/>
      <c r="J14" s="1358"/>
      <c r="K14" s="1358"/>
      <c r="L14" s="1358"/>
      <c r="M14" s="1358"/>
      <c r="N14" s="1358"/>
      <c r="O14" s="1358"/>
      <c r="P14" s="1358"/>
      <c r="Q14" s="1358"/>
      <c r="R14" s="1358"/>
      <c r="S14" s="1358"/>
      <c r="T14" s="1358"/>
      <c r="U14" s="1358"/>
      <c r="V14" s="1358"/>
      <c r="W14" s="1358"/>
      <c r="X14" s="1358"/>
      <c r="Y14" s="619"/>
      <c r="Z14" s="619"/>
      <c r="AA14" s="619"/>
      <c r="AB14" s="619"/>
      <c r="AC14" s="619"/>
      <c r="AD14" s="619"/>
      <c r="AE14" s="619"/>
      <c r="AF14" s="619"/>
      <c r="AG14" s="619"/>
      <c r="AH14" s="619"/>
      <c r="AI14" s="1358" t="s">
        <v>253</v>
      </c>
      <c r="AJ14" s="1358"/>
      <c r="AK14" s="1358"/>
      <c r="AL14" s="1358"/>
      <c r="AM14" s="1358"/>
      <c r="AN14" s="1358"/>
      <c r="AO14" s="1358"/>
      <c r="AP14" s="1358"/>
      <c r="AQ14" s="1358"/>
      <c r="AR14" s="1358"/>
      <c r="AS14" s="1358"/>
      <c r="AT14" s="1358"/>
      <c r="AU14" s="1358"/>
      <c r="AV14" s="1358"/>
      <c r="AW14" s="1358"/>
      <c r="AX14" s="1358"/>
      <c r="AY14" s="1358"/>
      <c r="AZ14" s="1358"/>
      <c r="BA14" s="620"/>
    </row>
    <row r="15" spans="1:63" s="156" customFormat="1" ht="7.2" customHeight="1" x14ac:dyDescent="0.3">
      <c r="A15" s="619"/>
      <c r="B15" s="619"/>
      <c r="C15" s="619"/>
      <c r="D15" s="619"/>
      <c r="E15" s="619"/>
      <c r="F15" s="619"/>
      <c r="G15" s="619"/>
      <c r="H15" s="619"/>
      <c r="I15" s="622"/>
      <c r="J15" s="619"/>
      <c r="K15" s="623"/>
      <c r="L15" s="624"/>
      <c r="M15" s="624"/>
      <c r="N15" s="624"/>
      <c r="O15" s="624"/>
      <c r="P15" s="624"/>
      <c r="Q15" s="624"/>
      <c r="R15" s="624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4"/>
      <c r="AH15" s="624"/>
      <c r="AI15" s="624"/>
      <c r="AJ15" s="624"/>
      <c r="AK15" s="624"/>
      <c r="AL15" s="624"/>
      <c r="AM15" s="624"/>
      <c r="AN15" s="619"/>
      <c r="AO15" s="619"/>
      <c r="AP15" s="619"/>
      <c r="AQ15" s="619"/>
      <c r="AR15" s="619"/>
      <c r="AS15" s="619"/>
      <c r="AT15" s="619"/>
      <c r="AU15" s="619"/>
      <c r="AV15" s="619"/>
      <c r="AW15" s="619"/>
      <c r="AX15" s="619"/>
      <c r="AY15" s="619"/>
      <c r="AZ15" s="619"/>
      <c r="BA15" s="620"/>
      <c r="BB15" s="619"/>
      <c r="BC15" s="619"/>
      <c r="BD15" s="621"/>
      <c r="BE15" s="621"/>
      <c r="BF15" s="621"/>
      <c r="BG15" s="621"/>
      <c r="BH15" s="621"/>
      <c r="BI15" s="621"/>
    </row>
    <row r="16" spans="1:63" s="156" customFormat="1" ht="15.6" customHeight="1" x14ac:dyDescent="0.3">
      <c r="A16" s="619"/>
      <c r="B16" s="619"/>
      <c r="C16" s="619"/>
      <c r="D16" s="619"/>
      <c r="E16" s="619"/>
      <c r="F16" s="619"/>
      <c r="G16" s="1358" t="s">
        <v>254</v>
      </c>
      <c r="H16" s="1358"/>
      <c r="I16" s="1358"/>
      <c r="J16" s="1358"/>
      <c r="K16" s="1358"/>
      <c r="L16" s="1358"/>
      <c r="M16" s="1358"/>
      <c r="N16" s="1358"/>
      <c r="O16" s="1358"/>
      <c r="P16" s="1358"/>
      <c r="Q16" s="1358"/>
      <c r="R16" s="1358"/>
      <c r="S16" s="1358"/>
      <c r="T16" s="1358"/>
      <c r="U16" s="1358"/>
      <c r="V16" s="1358"/>
      <c r="W16" s="1358"/>
      <c r="X16" s="1358"/>
      <c r="Y16" s="619"/>
      <c r="Z16" s="619"/>
      <c r="AA16" s="619"/>
      <c r="AB16" s="619"/>
      <c r="AC16" s="619"/>
      <c r="AD16" s="619"/>
      <c r="AE16" s="619"/>
      <c r="AF16" s="619"/>
      <c r="AG16" s="619"/>
      <c r="AH16" s="619"/>
      <c r="AI16" s="1358" t="s">
        <v>255</v>
      </c>
      <c r="AJ16" s="1358"/>
      <c r="AK16" s="1358"/>
      <c r="AL16" s="1358"/>
      <c r="AM16" s="1358"/>
      <c r="AN16" s="1358"/>
      <c r="AO16" s="1358"/>
      <c r="AP16" s="1358"/>
      <c r="AQ16" s="1358"/>
      <c r="AR16" s="1358"/>
      <c r="AS16" s="1358"/>
      <c r="AT16" s="1358"/>
      <c r="AU16" s="1358"/>
      <c r="AV16" s="1358"/>
      <c r="AW16" s="1358"/>
      <c r="AX16" s="1358"/>
      <c r="AY16" s="1358"/>
      <c r="AZ16" s="1358"/>
      <c r="BA16" s="1358"/>
      <c r="BB16" s="1358"/>
      <c r="BC16" s="1358"/>
      <c r="BD16" s="1358"/>
      <c r="BE16" s="1358"/>
      <c r="BF16" s="1358"/>
      <c r="BG16" s="1358"/>
      <c r="BH16" s="1358"/>
      <c r="BI16" s="1358"/>
    </row>
    <row r="17" spans="1:62" s="156" customFormat="1" ht="7.2" customHeight="1" x14ac:dyDescent="0.3">
      <c r="A17" s="619"/>
      <c r="B17" s="619"/>
      <c r="C17" s="619"/>
      <c r="D17" s="619"/>
      <c r="E17" s="619"/>
      <c r="F17" s="619"/>
      <c r="G17" s="619"/>
      <c r="H17" s="619"/>
      <c r="I17" s="619"/>
      <c r="J17" s="619"/>
      <c r="K17" s="626" t="s">
        <v>142</v>
      </c>
      <c r="L17" s="626"/>
      <c r="M17" s="626"/>
      <c r="N17" s="626"/>
      <c r="O17" s="626"/>
      <c r="P17" s="626"/>
      <c r="Q17" s="626"/>
      <c r="R17" s="626"/>
      <c r="S17" s="626"/>
      <c r="T17" s="619"/>
      <c r="U17" s="619"/>
      <c r="V17" s="619"/>
      <c r="W17" s="619"/>
      <c r="X17" s="619"/>
      <c r="Y17" s="619"/>
      <c r="Z17" s="619"/>
      <c r="AA17" s="619"/>
      <c r="AB17" s="619"/>
      <c r="AC17" s="619"/>
      <c r="AD17" s="619"/>
      <c r="AE17" s="619"/>
      <c r="AF17" s="619"/>
      <c r="AG17" s="619"/>
      <c r="AH17" s="619"/>
      <c r="AI17" s="619"/>
      <c r="AJ17" s="619"/>
      <c r="AK17" s="619"/>
      <c r="AL17" s="619"/>
      <c r="AM17" s="619"/>
      <c r="AN17" s="619"/>
      <c r="AO17" s="619"/>
      <c r="AP17" s="619"/>
      <c r="AQ17" s="619"/>
      <c r="AR17" s="619"/>
      <c r="AS17" s="619"/>
      <c r="AT17" s="619"/>
      <c r="AU17" s="619"/>
      <c r="AV17" s="619"/>
      <c r="AW17" s="619"/>
      <c r="AX17" s="619"/>
      <c r="AY17" s="619"/>
      <c r="AZ17" s="619"/>
      <c r="BA17" s="620"/>
      <c r="BB17" s="619"/>
      <c r="BC17" s="619"/>
      <c r="BD17" s="621"/>
      <c r="BE17" s="621"/>
      <c r="BF17" s="621"/>
      <c r="BG17" s="621"/>
      <c r="BH17" s="621"/>
      <c r="BI17" s="621"/>
    </row>
    <row r="18" spans="1:62" s="156" customFormat="1" ht="6.6" customHeight="1" x14ac:dyDescent="0.3">
      <c r="A18" s="619"/>
      <c r="B18" s="624"/>
      <c r="C18" s="624"/>
      <c r="D18" s="624"/>
      <c r="E18" s="624"/>
      <c r="F18" s="624"/>
      <c r="G18" s="624"/>
      <c r="H18" s="624"/>
      <c r="I18" s="619"/>
      <c r="J18" s="619"/>
      <c r="K18" s="626" t="s">
        <v>145</v>
      </c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  <c r="AC18" s="619"/>
      <c r="AD18" s="619"/>
      <c r="AE18" s="619"/>
      <c r="AF18" s="619"/>
      <c r="AG18" s="619"/>
      <c r="AH18" s="619"/>
      <c r="AI18" s="619"/>
      <c r="AJ18" s="619"/>
      <c r="AK18" s="619"/>
      <c r="AL18" s="619"/>
      <c r="AM18" s="619"/>
      <c r="AN18" s="619"/>
      <c r="AO18" s="619"/>
      <c r="AP18" s="619"/>
      <c r="AQ18" s="619"/>
      <c r="AR18" s="619"/>
      <c r="AS18" s="619"/>
      <c r="AT18" s="619"/>
      <c r="AU18" s="619"/>
      <c r="AV18" s="619"/>
      <c r="AW18" s="619"/>
      <c r="AX18" s="619"/>
      <c r="AY18" s="619"/>
      <c r="AZ18" s="619"/>
      <c r="BA18" s="620"/>
      <c r="BB18" s="623"/>
      <c r="BC18" s="623"/>
      <c r="BD18" s="621"/>
      <c r="BE18" s="621"/>
      <c r="BF18" s="621"/>
      <c r="BG18" s="621"/>
      <c r="BH18" s="621"/>
      <c r="BI18" s="621"/>
    </row>
    <row r="19" spans="1:62" s="156" customFormat="1" ht="15.6" x14ac:dyDescent="0.3">
      <c r="A19" s="619"/>
      <c r="B19" s="619"/>
      <c r="C19" s="619"/>
      <c r="D19" s="619"/>
      <c r="E19" s="624"/>
      <c r="F19" s="619"/>
      <c r="G19" s="1358" t="s">
        <v>264</v>
      </c>
      <c r="H19" s="1358"/>
      <c r="I19" s="1358"/>
      <c r="J19" s="1358"/>
      <c r="K19" s="1358"/>
      <c r="L19" s="1358"/>
      <c r="M19" s="1358"/>
      <c r="N19" s="1358"/>
      <c r="O19" s="1358"/>
      <c r="P19" s="1358"/>
      <c r="Q19" s="1358"/>
      <c r="R19" s="1358"/>
      <c r="S19" s="1358"/>
      <c r="T19" s="1358"/>
      <c r="U19" s="1358"/>
      <c r="V19" s="1358"/>
      <c r="W19" s="1358"/>
      <c r="X19" s="1358"/>
      <c r="Y19" s="619"/>
      <c r="Z19" s="619"/>
      <c r="AA19" s="619"/>
      <c r="AB19" s="619"/>
      <c r="AC19" s="619"/>
      <c r="AD19" s="619"/>
      <c r="AE19" s="619"/>
      <c r="AF19" s="619"/>
      <c r="AG19" s="619"/>
      <c r="AH19" s="619"/>
      <c r="AI19" s="1358" t="s">
        <v>256</v>
      </c>
      <c r="AJ19" s="1358"/>
      <c r="AK19" s="1358"/>
      <c r="AL19" s="1358"/>
      <c r="AM19" s="1358"/>
      <c r="AN19" s="1358"/>
      <c r="AO19" s="1358"/>
      <c r="AP19" s="1358"/>
      <c r="AQ19" s="1358"/>
      <c r="AR19" s="1358"/>
      <c r="AS19" s="1358"/>
      <c r="AT19" s="1358"/>
      <c r="AU19" s="1358"/>
      <c r="AV19" s="1358"/>
      <c r="AW19" s="1358"/>
      <c r="AX19" s="1358"/>
      <c r="AY19" s="1358"/>
      <c r="AZ19" s="1358"/>
      <c r="BA19" s="620"/>
      <c r="BB19" s="623"/>
      <c r="BC19" s="623"/>
      <c r="BD19" s="621"/>
      <c r="BE19" s="621"/>
      <c r="BF19" s="621"/>
      <c r="BG19" s="621"/>
      <c r="BH19" s="621"/>
      <c r="BI19" s="621"/>
    </row>
    <row r="20" spans="1:62" s="156" customFormat="1" ht="8.4" customHeight="1" x14ac:dyDescent="0.3">
      <c r="A20" s="619"/>
      <c r="B20" s="619"/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  <c r="AC20" s="619"/>
      <c r="AD20" s="619"/>
      <c r="AE20" s="619"/>
      <c r="AF20" s="619"/>
      <c r="AG20" s="619"/>
      <c r="AH20" s="619"/>
      <c r="AI20" s="619"/>
      <c r="AJ20" s="619"/>
      <c r="AK20" s="619"/>
      <c r="AL20" s="619"/>
      <c r="AM20" s="619"/>
      <c r="AN20" s="619"/>
      <c r="AO20" s="619"/>
      <c r="AP20" s="619"/>
      <c r="AQ20" s="619"/>
      <c r="AR20" s="619"/>
      <c r="AS20" s="619"/>
      <c r="AT20" s="619"/>
      <c r="AU20" s="619"/>
      <c r="AV20" s="619"/>
      <c r="AW20" s="619"/>
      <c r="AX20" s="619"/>
      <c r="AY20" s="619"/>
      <c r="AZ20" s="619"/>
      <c r="BA20" s="620"/>
      <c r="BB20" s="621"/>
      <c r="BC20" s="621"/>
      <c r="BD20" s="621"/>
      <c r="BE20" s="621"/>
      <c r="BF20" s="621"/>
      <c r="BG20" s="621"/>
      <c r="BH20" s="621"/>
      <c r="BI20" s="621"/>
    </row>
    <row r="21" spans="1:62" s="156" customFormat="1" ht="15.6" x14ac:dyDescent="0.3">
      <c r="A21" s="619"/>
      <c r="B21" s="626"/>
      <c r="C21" s="626"/>
      <c r="D21" s="626"/>
      <c r="E21" s="626"/>
      <c r="F21" s="626"/>
      <c r="G21" s="1341" t="s">
        <v>257</v>
      </c>
      <c r="H21" s="1341"/>
      <c r="I21" s="1341"/>
      <c r="J21" s="1341"/>
      <c r="K21" s="1341"/>
      <c r="L21" s="1341"/>
      <c r="M21" s="1341"/>
      <c r="N21" s="1341"/>
      <c r="O21" s="1341"/>
      <c r="P21" s="1341"/>
      <c r="Q21" s="1341"/>
      <c r="R21" s="1341"/>
      <c r="S21" s="1341"/>
      <c r="T21" s="1341"/>
      <c r="U21" s="1341"/>
      <c r="V21" s="1341"/>
      <c r="W21" s="1341"/>
      <c r="X21" s="1341"/>
      <c r="Y21" s="626"/>
      <c r="Z21" s="626"/>
      <c r="AA21" s="626"/>
      <c r="AB21" s="626"/>
      <c r="AC21" s="626"/>
      <c r="AD21" s="626"/>
      <c r="AE21" s="626"/>
      <c r="AF21" s="619"/>
      <c r="AG21" s="627"/>
      <c r="AH21" s="627"/>
      <c r="AI21" s="1342" t="s">
        <v>258</v>
      </c>
      <c r="AJ21" s="1342"/>
      <c r="AK21" s="1342"/>
      <c r="AL21" s="1342"/>
      <c r="AM21" s="1342"/>
      <c r="AN21" s="1342"/>
      <c r="AO21" s="1342"/>
      <c r="AP21" s="1342"/>
      <c r="AQ21" s="1342"/>
      <c r="AR21" s="1342"/>
      <c r="AS21" s="1342"/>
      <c r="AT21" s="1342"/>
      <c r="AU21" s="1342"/>
      <c r="AV21" s="1342"/>
      <c r="AW21" s="1342"/>
      <c r="AX21" s="1342"/>
      <c r="AY21" s="1342"/>
      <c r="AZ21" s="1342"/>
      <c r="BA21" s="620"/>
      <c r="BB21" s="621"/>
      <c r="BC21" s="621"/>
      <c r="BD21" s="621"/>
      <c r="BE21" s="621"/>
      <c r="BF21" s="621"/>
      <c r="BG21" s="621"/>
      <c r="BH21" s="621"/>
      <c r="BI21" s="621"/>
    </row>
    <row r="22" spans="1:62" s="156" customFormat="1" ht="15.6" x14ac:dyDescent="0.3">
      <c r="A22" s="619"/>
      <c r="B22" s="626"/>
      <c r="C22" s="626"/>
      <c r="D22" s="626"/>
      <c r="E22" s="626"/>
      <c r="F22" s="626"/>
      <c r="G22" s="704"/>
      <c r="H22" s="704"/>
      <c r="I22" s="704"/>
      <c r="J22" s="704"/>
      <c r="K22" s="704"/>
      <c r="L22" s="704"/>
      <c r="M22" s="704"/>
      <c r="N22" s="704"/>
      <c r="O22" s="704"/>
      <c r="P22" s="704"/>
      <c r="Q22" s="704"/>
      <c r="R22" s="704"/>
      <c r="S22" s="704"/>
      <c r="T22" s="704"/>
      <c r="U22" s="704"/>
      <c r="V22" s="704"/>
      <c r="W22" s="704"/>
      <c r="X22" s="704"/>
      <c r="Y22" s="626"/>
      <c r="Z22" s="626"/>
      <c r="AA22" s="626"/>
      <c r="AB22" s="626"/>
      <c r="AC22" s="626"/>
      <c r="AD22" s="626"/>
      <c r="AE22" s="626"/>
      <c r="AF22" s="619"/>
      <c r="AG22" s="627"/>
      <c r="AH22" s="627"/>
      <c r="AI22" s="705"/>
      <c r="AJ22" s="705"/>
      <c r="AK22" s="705"/>
      <c r="AL22" s="705"/>
      <c r="AM22" s="705"/>
      <c r="AN22" s="705"/>
      <c r="AO22" s="705"/>
      <c r="AP22" s="705"/>
      <c r="AQ22" s="705"/>
      <c r="AR22" s="705"/>
      <c r="AS22" s="705"/>
      <c r="AT22" s="705"/>
      <c r="AU22" s="705"/>
      <c r="AV22" s="705"/>
      <c r="AW22" s="705"/>
      <c r="AX22" s="705"/>
      <c r="AY22" s="705"/>
      <c r="AZ22" s="705"/>
      <c r="BA22" s="620"/>
      <c r="BB22" s="621"/>
      <c r="BC22" s="621"/>
      <c r="BD22" s="621"/>
      <c r="BE22" s="621"/>
      <c r="BF22" s="621"/>
      <c r="BG22" s="621"/>
      <c r="BH22" s="621"/>
      <c r="BI22" s="621"/>
    </row>
    <row r="23" spans="1:62" ht="24.6" customHeight="1" thickBot="1" x14ac:dyDescent="0.35">
      <c r="A23" s="1360" t="s">
        <v>150</v>
      </c>
      <c r="B23" s="1360"/>
      <c r="C23" s="1360"/>
      <c r="D23" s="1360"/>
      <c r="E23" s="1360"/>
      <c r="F23" s="1360"/>
      <c r="G23" s="1360"/>
      <c r="H23" s="1360"/>
      <c r="I23" s="1360"/>
      <c r="J23" s="1360"/>
      <c r="K23" s="1360"/>
      <c r="L23" s="1360"/>
      <c r="M23" s="1360"/>
      <c r="N23" s="1360"/>
      <c r="O23" s="1360"/>
      <c r="P23" s="1360"/>
      <c r="Q23" s="1360"/>
      <c r="R23" s="1360"/>
      <c r="S23" s="1360"/>
      <c r="T23" s="1360"/>
      <c r="U23" s="1360"/>
      <c r="V23" s="1360"/>
      <c r="W23" s="1360"/>
      <c r="X23" s="1360"/>
      <c r="Y23" s="1360"/>
      <c r="Z23" s="1360"/>
      <c r="AA23" s="1360"/>
      <c r="AB23" s="1360"/>
      <c r="AC23" s="1360"/>
      <c r="AD23" s="1360"/>
      <c r="AE23" s="1360"/>
      <c r="AF23" s="1360"/>
      <c r="AG23" s="1360"/>
      <c r="AH23" s="1360"/>
      <c r="AI23" s="1360"/>
      <c r="AJ23" s="1360"/>
      <c r="AK23" s="1360"/>
      <c r="AL23" s="1360"/>
      <c r="AM23" s="1360"/>
      <c r="AN23" s="1360"/>
      <c r="AO23" s="1360"/>
      <c r="AP23" s="1360"/>
      <c r="AQ23" s="1360"/>
      <c r="AR23" s="1360"/>
      <c r="AS23" s="1360"/>
      <c r="AT23" s="1360"/>
      <c r="AU23" s="1360"/>
      <c r="AV23" s="1360"/>
      <c r="AW23" s="1360"/>
      <c r="AX23" s="703"/>
      <c r="AY23" s="1359" t="s">
        <v>265</v>
      </c>
      <c r="AZ23" s="1359"/>
      <c r="BA23" s="1359"/>
      <c r="BB23" s="1359"/>
      <c r="BC23" s="1359"/>
      <c r="BD23" s="1359"/>
      <c r="BE23" s="1359"/>
      <c r="BF23" s="1359"/>
      <c r="BG23" s="1359"/>
      <c r="BH23" s="1359"/>
      <c r="BI23" s="1359"/>
      <c r="BJ23" s="702"/>
    </row>
    <row r="24" spans="1:62" s="164" customFormat="1" ht="16.2" thickBot="1" x14ac:dyDescent="0.35">
      <c r="A24" s="1361" t="s">
        <v>152</v>
      </c>
      <c r="B24" s="1346" t="s">
        <v>153</v>
      </c>
      <c r="C24" s="1347"/>
      <c r="D24" s="1347"/>
      <c r="E24" s="1347"/>
      <c r="F24" s="1347"/>
      <c r="G24" s="1346" t="s">
        <v>154</v>
      </c>
      <c r="H24" s="1357"/>
      <c r="I24" s="1357"/>
      <c r="J24" s="1365"/>
      <c r="K24" s="1346" t="s">
        <v>155</v>
      </c>
      <c r="L24" s="1357"/>
      <c r="M24" s="1357"/>
      <c r="N24" s="1357"/>
      <c r="O24" s="1346" t="s">
        <v>156</v>
      </c>
      <c r="P24" s="1347"/>
      <c r="Q24" s="1347"/>
      <c r="R24" s="1347"/>
      <c r="S24" s="1366"/>
      <c r="T24" s="1367" t="s">
        <v>157</v>
      </c>
      <c r="U24" s="1357"/>
      <c r="V24" s="1357"/>
      <c r="W24" s="1365"/>
      <c r="X24" s="1346" t="s">
        <v>158</v>
      </c>
      <c r="Y24" s="1357"/>
      <c r="Z24" s="1357"/>
      <c r="AA24" s="1365"/>
      <c r="AB24" s="1346" t="s">
        <v>159</v>
      </c>
      <c r="AC24" s="1347"/>
      <c r="AD24" s="1347"/>
      <c r="AE24" s="1347"/>
      <c r="AF24" s="1347"/>
      <c r="AG24" s="1346" t="s">
        <v>160</v>
      </c>
      <c r="AH24" s="1357"/>
      <c r="AI24" s="1357"/>
      <c r="AJ24" s="1365"/>
      <c r="AK24" s="1346" t="s">
        <v>161</v>
      </c>
      <c r="AL24" s="1357"/>
      <c r="AM24" s="1357"/>
      <c r="AN24" s="1357"/>
      <c r="AO24" s="1346" t="s">
        <v>162</v>
      </c>
      <c r="AP24" s="1347"/>
      <c r="AQ24" s="1347"/>
      <c r="AR24" s="1347"/>
      <c r="AS24" s="1366"/>
      <c r="AT24" s="1367" t="s">
        <v>163</v>
      </c>
      <c r="AU24" s="1357"/>
      <c r="AV24" s="1357"/>
      <c r="AW24" s="1365"/>
      <c r="AX24" s="1346" t="s">
        <v>164</v>
      </c>
      <c r="AY24" s="1357"/>
      <c r="AZ24" s="1357"/>
      <c r="BA24" s="1357"/>
      <c r="BB24" s="1351" t="s">
        <v>152</v>
      </c>
      <c r="BC24" s="1348" t="s">
        <v>165</v>
      </c>
      <c r="BD24" s="1348" t="s">
        <v>166</v>
      </c>
      <c r="BE24" s="1354" t="s">
        <v>167</v>
      </c>
      <c r="BF24" s="1348" t="s">
        <v>168</v>
      </c>
      <c r="BG24" s="1348" t="s">
        <v>169</v>
      </c>
      <c r="BH24" s="1354" t="s">
        <v>170</v>
      </c>
      <c r="BI24" s="1343" t="s">
        <v>180</v>
      </c>
    </row>
    <row r="25" spans="1:62" s="163" customFormat="1" ht="16.2" thickBot="1" x14ac:dyDescent="0.35">
      <c r="A25" s="1362"/>
      <c r="B25" s="628">
        <v>1</v>
      </c>
      <c r="C25" s="629">
        <v>2</v>
      </c>
      <c r="D25" s="629">
        <v>3</v>
      </c>
      <c r="E25" s="629">
        <v>4</v>
      </c>
      <c r="F25" s="630">
        <v>5</v>
      </c>
      <c r="G25" s="628">
        <v>6</v>
      </c>
      <c r="H25" s="629">
        <v>7</v>
      </c>
      <c r="I25" s="629">
        <v>8</v>
      </c>
      <c r="J25" s="631">
        <v>9</v>
      </c>
      <c r="K25" s="628">
        <v>10</v>
      </c>
      <c r="L25" s="629">
        <v>11</v>
      </c>
      <c r="M25" s="629">
        <v>12</v>
      </c>
      <c r="N25" s="632">
        <v>13</v>
      </c>
      <c r="O25" s="628">
        <v>14</v>
      </c>
      <c r="P25" s="629">
        <v>15</v>
      </c>
      <c r="Q25" s="629">
        <v>16</v>
      </c>
      <c r="R25" s="629">
        <v>17</v>
      </c>
      <c r="S25" s="633">
        <v>18</v>
      </c>
      <c r="T25" s="634">
        <v>19</v>
      </c>
      <c r="U25" s="629">
        <v>20</v>
      </c>
      <c r="V25" s="629">
        <v>21</v>
      </c>
      <c r="W25" s="631">
        <v>22</v>
      </c>
      <c r="X25" s="628">
        <v>23</v>
      </c>
      <c r="Y25" s="629">
        <v>24</v>
      </c>
      <c r="Z25" s="629">
        <v>25</v>
      </c>
      <c r="AA25" s="631">
        <v>26</v>
      </c>
      <c r="AB25" s="628">
        <v>27</v>
      </c>
      <c r="AC25" s="629">
        <v>28</v>
      </c>
      <c r="AD25" s="629">
        <v>29</v>
      </c>
      <c r="AE25" s="629">
        <v>30</v>
      </c>
      <c r="AF25" s="630">
        <v>31</v>
      </c>
      <c r="AG25" s="628">
        <v>32</v>
      </c>
      <c r="AH25" s="629">
        <v>33</v>
      </c>
      <c r="AI25" s="629">
        <v>34</v>
      </c>
      <c r="AJ25" s="633">
        <v>35</v>
      </c>
      <c r="AK25" s="628">
        <v>36</v>
      </c>
      <c r="AL25" s="629">
        <v>37</v>
      </c>
      <c r="AM25" s="629">
        <v>38</v>
      </c>
      <c r="AN25" s="632">
        <v>39</v>
      </c>
      <c r="AO25" s="628">
        <v>40</v>
      </c>
      <c r="AP25" s="629">
        <v>41</v>
      </c>
      <c r="AQ25" s="629">
        <v>42</v>
      </c>
      <c r="AR25" s="629">
        <v>43</v>
      </c>
      <c r="AS25" s="633">
        <v>44</v>
      </c>
      <c r="AT25" s="634">
        <v>45</v>
      </c>
      <c r="AU25" s="629">
        <v>46</v>
      </c>
      <c r="AV25" s="629">
        <v>47</v>
      </c>
      <c r="AW25" s="632">
        <v>48</v>
      </c>
      <c r="AX25" s="628">
        <v>49</v>
      </c>
      <c r="AY25" s="634">
        <v>50</v>
      </c>
      <c r="AZ25" s="635">
        <v>51</v>
      </c>
      <c r="BA25" s="636">
        <v>52</v>
      </c>
      <c r="BB25" s="1352"/>
      <c r="BC25" s="1349"/>
      <c r="BD25" s="1349"/>
      <c r="BE25" s="1355"/>
      <c r="BF25" s="1349"/>
      <c r="BG25" s="1349"/>
      <c r="BH25" s="1355"/>
      <c r="BI25" s="1344"/>
    </row>
    <row r="26" spans="1:62" s="163" customFormat="1" ht="15.6" x14ac:dyDescent="0.2">
      <c r="A26" s="1363"/>
      <c r="B26" s="637">
        <v>1</v>
      </c>
      <c r="C26" s="638">
        <v>7</v>
      </c>
      <c r="D26" s="638">
        <v>14</v>
      </c>
      <c r="E26" s="638">
        <v>21</v>
      </c>
      <c r="F26" s="639">
        <v>28</v>
      </c>
      <c r="G26" s="637">
        <v>5</v>
      </c>
      <c r="H26" s="638">
        <v>12</v>
      </c>
      <c r="I26" s="638">
        <v>19</v>
      </c>
      <c r="J26" s="640">
        <v>26</v>
      </c>
      <c r="K26" s="641">
        <v>2</v>
      </c>
      <c r="L26" s="638">
        <v>9</v>
      </c>
      <c r="M26" s="638">
        <v>16</v>
      </c>
      <c r="N26" s="640">
        <v>23</v>
      </c>
      <c r="O26" s="637">
        <v>30</v>
      </c>
      <c r="P26" s="638">
        <v>7</v>
      </c>
      <c r="Q26" s="638">
        <v>14</v>
      </c>
      <c r="R26" s="638">
        <v>21</v>
      </c>
      <c r="S26" s="642">
        <v>28</v>
      </c>
      <c r="T26" s="641">
        <v>4</v>
      </c>
      <c r="U26" s="638">
        <v>11</v>
      </c>
      <c r="V26" s="638">
        <v>18</v>
      </c>
      <c r="W26" s="640">
        <v>25</v>
      </c>
      <c r="X26" s="637">
        <v>1</v>
      </c>
      <c r="Y26" s="638">
        <v>8</v>
      </c>
      <c r="Z26" s="638">
        <v>15</v>
      </c>
      <c r="AA26" s="640">
        <v>22</v>
      </c>
      <c r="AB26" s="637">
        <v>1</v>
      </c>
      <c r="AC26" s="638">
        <v>8</v>
      </c>
      <c r="AD26" s="638">
        <v>15</v>
      </c>
      <c r="AE26" s="638">
        <v>22</v>
      </c>
      <c r="AF26" s="639">
        <v>29</v>
      </c>
      <c r="AG26" s="637">
        <v>5</v>
      </c>
      <c r="AH26" s="638">
        <v>12</v>
      </c>
      <c r="AI26" s="638">
        <v>19</v>
      </c>
      <c r="AJ26" s="640">
        <v>26</v>
      </c>
      <c r="AK26" s="637">
        <v>3</v>
      </c>
      <c r="AL26" s="638">
        <v>10</v>
      </c>
      <c r="AM26" s="638">
        <v>17</v>
      </c>
      <c r="AN26" s="640">
        <v>24</v>
      </c>
      <c r="AO26" s="637">
        <v>31</v>
      </c>
      <c r="AP26" s="638">
        <v>7</v>
      </c>
      <c r="AQ26" s="638">
        <v>14</v>
      </c>
      <c r="AR26" s="638">
        <v>21</v>
      </c>
      <c r="AS26" s="642">
        <v>28</v>
      </c>
      <c r="AT26" s="641">
        <v>5</v>
      </c>
      <c r="AU26" s="638">
        <v>12</v>
      </c>
      <c r="AV26" s="638">
        <v>19</v>
      </c>
      <c r="AW26" s="640">
        <v>26</v>
      </c>
      <c r="AX26" s="641">
        <v>2</v>
      </c>
      <c r="AY26" s="638">
        <v>9</v>
      </c>
      <c r="AZ26" s="638">
        <v>16</v>
      </c>
      <c r="BA26" s="643">
        <v>23</v>
      </c>
      <c r="BB26" s="1352"/>
      <c r="BC26" s="1349"/>
      <c r="BD26" s="1349"/>
      <c r="BE26" s="1355"/>
      <c r="BF26" s="1349"/>
      <c r="BG26" s="1349"/>
      <c r="BH26" s="1355"/>
      <c r="BI26" s="1344"/>
    </row>
    <row r="27" spans="1:62" s="163" customFormat="1" ht="16.2" thickBot="1" x14ac:dyDescent="0.25">
      <c r="A27" s="1364"/>
      <c r="B27" s="644">
        <v>6</v>
      </c>
      <c r="C27" s="645">
        <v>13</v>
      </c>
      <c r="D27" s="645">
        <v>20</v>
      </c>
      <c r="E27" s="645">
        <v>27</v>
      </c>
      <c r="F27" s="646">
        <v>4</v>
      </c>
      <c r="G27" s="644">
        <v>11</v>
      </c>
      <c r="H27" s="645">
        <v>18</v>
      </c>
      <c r="I27" s="645">
        <v>25</v>
      </c>
      <c r="J27" s="647">
        <v>1</v>
      </c>
      <c r="K27" s="648">
        <v>8</v>
      </c>
      <c r="L27" s="645">
        <v>15</v>
      </c>
      <c r="M27" s="645">
        <v>22</v>
      </c>
      <c r="N27" s="647">
        <v>29</v>
      </c>
      <c r="O27" s="644">
        <v>6</v>
      </c>
      <c r="P27" s="645">
        <v>13</v>
      </c>
      <c r="Q27" s="645">
        <v>20</v>
      </c>
      <c r="R27" s="645">
        <v>27</v>
      </c>
      <c r="S27" s="649">
        <v>3</v>
      </c>
      <c r="T27" s="648">
        <v>10</v>
      </c>
      <c r="U27" s="645">
        <v>17</v>
      </c>
      <c r="V27" s="645">
        <v>24</v>
      </c>
      <c r="W27" s="647">
        <v>31</v>
      </c>
      <c r="X27" s="644">
        <v>7</v>
      </c>
      <c r="Y27" s="645">
        <v>14</v>
      </c>
      <c r="Z27" s="645">
        <v>21</v>
      </c>
      <c r="AA27" s="647">
        <v>28</v>
      </c>
      <c r="AB27" s="644">
        <v>7</v>
      </c>
      <c r="AC27" s="645">
        <v>14</v>
      </c>
      <c r="AD27" s="645">
        <v>21</v>
      </c>
      <c r="AE27" s="650">
        <v>28</v>
      </c>
      <c r="AF27" s="646">
        <v>4</v>
      </c>
      <c r="AG27" s="644">
        <v>11</v>
      </c>
      <c r="AH27" s="645">
        <v>18</v>
      </c>
      <c r="AI27" s="645">
        <v>25</v>
      </c>
      <c r="AJ27" s="647">
        <v>2</v>
      </c>
      <c r="AK27" s="644">
        <v>9</v>
      </c>
      <c r="AL27" s="645">
        <v>16</v>
      </c>
      <c r="AM27" s="645">
        <v>23</v>
      </c>
      <c r="AN27" s="647">
        <v>30</v>
      </c>
      <c r="AO27" s="644">
        <v>6</v>
      </c>
      <c r="AP27" s="645">
        <v>13</v>
      </c>
      <c r="AQ27" s="645">
        <v>20</v>
      </c>
      <c r="AR27" s="645">
        <v>27</v>
      </c>
      <c r="AS27" s="647">
        <v>4</v>
      </c>
      <c r="AT27" s="648">
        <v>11</v>
      </c>
      <c r="AU27" s="645">
        <v>18</v>
      </c>
      <c r="AV27" s="645">
        <v>25</v>
      </c>
      <c r="AW27" s="647">
        <v>1</v>
      </c>
      <c r="AX27" s="648">
        <v>8</v>
      </c>
      <c r="AY27" s="645">
        <v>15</v>
      </c>
      <c r="AZ27" s="645">
        <v>22</v>
      </c>
      <c r="BA27" s="651">
        <v>29</v>
      </c>
      <c r="BB27" s="1353"/>
      <c r="BC27" s="1350"/>
      <c r="BD27" s="1350"/>
      <c r="BE27" s="1356"/>
      <c r="BF27" s="1350"/>
      <c r="BG27" s="1350"/>
      <c r="BH27" s="1356"/>
      <c r="BI27" s="1345"/>
    </row>
    <row r="28" spans="1:62" ht="13.2" customHeight="1" x14ac:dyDescent="0.3">
      <c r="A28" s="652" t="s">
        <v>172</v>
      </c>
      <c r="B28" s="653" t="s">
        <v>173</v>
      </c>
      <c r="C28" s="50" t="s">
        <v>173</v>
      </c>
      <c r="D28" s="50" t="s">
        <v>173</v>
      </c>
      <c r="E28" s="50" t="s">
        <v>173</v>
      </c>
      <c r="F28" s="51" t="s">
        <v>173</v>
      </c>
      <c r="G28" s="653" t="s">
        <v>173</v>
      </c>
      <c r="H28" s="50" t="s">
        <v>173</v>
      </c>
      <c r="I28" s="50" t="s">
        <v>173</v>
      </c>
      <c r="J28" s="654" t="s">
        <v>173</v>
      </c>
      <c r="K28" s="578" t="s">
        <v>173</v>
      </c>
      <c r="L28" s="50" t="s">
        <v>173</v>
      </c>
      <c r="M28" s="50" t="s">
        <v>173</v>
      </c>
      <c r="N28" s="51" t="s">
        <v>173</v>
      </c>
      <c r="O28" s="653" t="s">
        <v>173</v>
      </c>
      <c r="P28" s="50" t="s">
        <v>173</v>
      </c>
      <c r="Q28" s="655" t="s">
        <v>174</v>
      </c>
      <c r="R28" s="655" t="s">
        <v>174</v>
      </c>
      <c r="S28" s="656" t="s">
        <v>174</v>
      </c>
      <c r="T28" s="657" t="s">
        <v>175</v>
      </c>
      <c r="U28" s="655" t="s">
        <v>175</v>
      </c>
      <c r="V28" s="658" t="s">
        <v>176</v>
      </c>
      <c r="W28" s="659" t="s">
        <v>176</v>
      </c>
      <c r="X28" s="660" t="s">
        <v>176</v>
      </c>
      <c r="Y28" s="658" t="s">
        <v>176</v>
      </c>
      <c r="Z28" s="50" t="s">
        <v>173</v>
      </c>
      <c r="AA28" s="654" t="s">
        <v>173</v>
      </c>
      <c r="AB28" s="578" t="s">
        <v>173</v>
      </c>
      <c r="AC28" s="50" t="s">
        <v>173</v>
      </c>
      <c r="AD28" s="50" t="s">
        <v>173</v>
      </c>
      <c r="AE28" s="50" t="s">
        <v>173</v>
      </c>
      <c r="AF28" s="51" t="s">
        <v>173</v>
      </c>
      <c r="AG28" s="653" t="s">
        <v>173</v>
      </c>
      <c r="AH28" s="50" t="s">
        <v>173</v>
      </c>
      <c r="AI28" s="50" t="s">
        <v>173</v>
      </c>
      <c r="AJ28" s="654" t="s">
        <v>173</v>
      </c>
      <c r="AK28" s="578" t="s">
        <v>173</v>
      </c>
      <c r="AL28" s="50" t="s">
        <v>173</v>
      </c>
      <c r="AM28" s="50" t="s">
        <v>173</v>
      </c>
      <c r="AN28" s="51" t="s">
        <v>173</v>
      </c>
      <c r="AO28" s="657" t="s">
        <v>174</v>
      </c>
      <c r="AP28" s="655" t="s">
        <v>174</v>
      </c>
      <c r="AQ28" s="655" t="s">
        <v>174</v>
      </c>
      <c r="AR28" s="655" t="s">
        <v>175</v>
      </c>
      <c r="AS28" s="661" t="s">
        <v>175</v>
      </c>
      <c r="AT28" s="662" t="s">
        <v>175</v>
      </c>
      <c r="AU28" s="655" t="s">
        <v>175</v>
      </c>
      <c r="AV28" s="655" t="s">
        <v>175</v>
      </c>
      <c r="AW28" s="661" t="s">
        <v>175</v>
      </c>
      <c r="AX28" s="662" t="s">
        <v>175</v>
      </c>
      <c r="AY28" s="655" t="s">
        <v>175</v>
      </c>
      <c r="AZ28" s="655" t="s">
        <v>175</v>
      </c>
      <c r="BA28" s="661" t="s">
        <v>175</v>
      </c>
      <c r="BB28" s="663" t="s">
        <v>172</v>
      </c>
      <c r="BC28" s="664">
        <v>30</v>
      </c>
      <c r="BD28" s="664">
        <v>6</v>
      </c>
      <c r="BE28" s="664">
        <v>4</v>
      </c>
      <c r="BF28" s="664"/>
      <c r="BG28" s="664"/>
      <c r="BH28" s="664">
        <v>12</v>
      </c>
      <c r="BI28" s="665">
        <f>SUM(BC28:BH28)</f>
        <v>52</v>
      </c>
    </row>
    <row r="29" spans="1:62" ht="13.95" customHeight="1" x14ac:dyDescent="0.3">
      <c r="A29" s="666" t="s">
        <v>177</v>
      </c>
      <c r="B29" s="359" t="s">
        <v>173</v>
      </c>
      <c r="C29" s="59" t="s">
        <v>173</v>
      </c>
      <c r="D29" s="59" t="s">
        <v>173</v>
      </c>
      <c r="E29" s="59" t="s">
        <v>173</v>
      </c>
      <c r="F29" s="60" t="s">
        <v>173</v>
      </c>
      <c r="G29" s="359" t="s">
        <v>173</v>
      </c>
      <c r="H29" s="59" t="s">
        <v>173</v>
      </c>
      <c r="I29" s="59" t="s">
        <v>173</v>
      </c>
      <c r="J29" s="366" t="s">
        <v>173</v>
      </c>
      <c r="K29" s="579" t="s">
        <v>173</v>
      </c>
      <c r="L29" s="59" t="s">
        <v>173</v>
      </c>
      <c r="M29" s="59" t="s">
        <v>173</v>
      </c>
      <c r="N29" s="60" t="s">
        <v>173</v>
      </c>
      <c r="O29" s="359" t="s">
        <v>173</v>
      </c>
      <c r="P29" s="59" t="s">
        <v>173</v>
      </c>
      <c r="Q29" s="667" t="s">
        <v>174</v>
      </c>
      <c r="R29" s="667" t="s">
        <v>174</v>
      </c>
      <c r="S29" s="668" t="s">
        <v>174</v>
      </c>
      <c r="T29" s="663" t="s">
        <v>175</v>
      </c>
      <c r="U29" s="667" t="s">
        <v>175</v>
      </c>
      <c r="V29" s="669" t="s">
        <v>176</v>
      </c>
      <c r="W29" s="670" t="s">
        <v>176</v>
      </c>
      <c r="X29" s="671" t="s">
        <v>176</v>
      </c>
      <c r="Y29" s="669" t="s">
        <v>176</v>
      </c>
      <c r="Z29" s="59" t="s">
        <v>173</v>
      </c>
      <c r="AA29" s="366" t="s">
        <v>173</v>
      </c>
      <c r="AB29" s="360" t="s">
        <v>173</v>
      </c>
      <c r="AC29" s="672" t="s">
        <v>173</v>
      </c>
      <c r="AD29" s="672" t="s">
        <v>173</v>
      </c>
      <c r="AE29" s="672" t="s">
        <v>173</v>
      </c>
      <c r="AF29" s="673" t="s">
        <v>173</v>
      </c>
      <c r="AG29" s="674" t="s">
        <v>173</v>
      </c>
      <c r="AH29" s="672" t="s">
        <v>173</v>
      </c>
      <c r="AI29" s="672" t="s">
        <v>173</v>
      </c>
      <c r="AJ29" s="495" t="s">
        <v>173</v>
      </c>
      <c r="AK29" s="360" t="s">
        <v>173</v>
      </c>
      <c r="AL29" s="672" t="s">
        <v>173</v>
      </c>
      <c r="AM29" s="672" t="s">
        <v>173</v>
      </c>
      <c r="AN29" s="673" t="s">
        <v>173</v>
      </c>
      <c r="AO29" s="663" t="s">
        <v>174</v>
      </c>
      <c r="AP29" s="667" t="s">
        <v>174</v>
      </c>
      <c r="AQ29" s="667" t="s">
        <v>174</v>
      </c>
      <c r="AR29" s="667" t="s">
        <v>175</v>
      </c>
      <c r="AS29" s="675" t="s">
        <v>175</v>
      </c>
      <c r="AT29" s="676" t="s">
        <v>175</v>
      </c>
      <c r="AU29" s="667" t="s">
        <v>175</v>
      </c>
      <c r="AV29" s="667" t="s">
        <v>175</v>
      </c>
      <c r="AW29" s="675" t="s">
        <v>175</v>
      </c>
      <c r="AX29" s="677" t="s">
        <v>175</v>
      </c>
      <c r="AY29" s="678" t="s">
        <v>175</v>
      </c>
      <c r="AZ29" s="678" t="s">
        <v>175</v>
      </c>
      <c r="BA29" s="679" t="s">
        <v>175</v>
      </c>
      <c r="BB29" s="663" t="s">
        <v>177</v>
      </c>
      <c r="BC29" s="664">
        <v>30</v>
      </c>
      <c r="BD29" s="664">
        <v>6</v>
      </c>
      <c r="BE29" s="664">
        <v>4</v>
      </c>
      <c r="BF29" s="664"/>
      <c r="BG29" s="664"/>
      <c r="BH29" s="664">
        <v>12</v>
      </c>
      <c r="BI29" s="665">
        <f>SUM(BC29:BH29)</f>
        <v>52</v>
      </c>
    </row>
    <row r="30" spans="1:62" ht="13.95" customHeight="1" thickBot="1" x14ac:dyDescent="0.35">
      <c r="A30" s="680" t="s">
        <v>178</v>
      </c>
      <c r="B30" s="681" t="s">
        <v>173</v>
      </c>
      <c r="C30" s="243" t="s">
        <v>173</v>
      </c>
      <c r="D30" s="243" t="s">
        <v>173</v>
      </c>
      <c r="E30" s="243" t="s">
        <v>173</v>
      </c>
      <c r="F30" s="244" t="s">
        <v>173</v>
      </c>
      <c r="G30" s="681" t="s">
        <v>173</v>
      </c>
      <c r="H30" s="243" t="s">
        <v>173</v>
      </c>
      <c r="I30" s="243" t="s">
        <v>173</v>
      </c>
      <c r="J30" s="682" t="s">
        <v>173</v>
      </c>
      <c r="K30" s="683" t="s">
        <v>173</v>
      </c>
      <c r="L30" s="243" t="s">
        <v>173</v>
      </c>
      <c r="M30" s="243" t="s">
        <v>173</v>
      </c>
      <c r="N30" s="244" t="s">
        <v>173</v>
      </c>
      <c r="O30" s="681" t="s">
        <v>173</v>
      </c>
      <c r="P30" s="72" t="s">
        <v>174</v>
      </c>
      <c r="Q30" s="72" t="s">
        <v>174</v>
      </c>
      <c r="R30" s="72" t="s">
        <v>174</v>
      </c>
      <c r="S30" s="684" t="s">
        <v>175</v>
      </c>
      <c r="T30" s="685" t="s">
        <v>175</v>
      </c>
      <c r="U30" s="685" t="s">
        <v>175</v>
      </c>
      <c r="V30" s="686" t="s">
        <v>176</v>
      </c>
      <c r="W30" s="686" t="s">
        <v>176</v>
      </c>
      <c r="X30" s="686" t="s">
        <v>176</v>
      </c>
      <c r="Y30" s="686" t="s">
        <v>176</v>
      </c>
      <c r="Z30" s="686" t="s">
        <v>271</v>
      </c>
      <c r="AA30" s="687"/>
      <c r="AB30" s="688"/>
      <c r="AC30" s="243"/>
      <c r="AD30" s="243"/>
      <c r="AE30" s="243"/>
      <c r="AF30" s="244"/>
      <c r="AG30" s="681"/>
      <c r="AH30" s="243"/>
      <c r="AI30" s="243"/>
      <c r="AJ30" s="682"/>
      <c r="AK30" s="683"/>
      <c r="AL30" s="243"/>
      <c r="AM30" s="243"/>
      <c r="AN30" s="244"/>
      <c r="AO30" s="689"/>
      <c r="AP30" s="64"/>
      <c r="AQ30" s="64"/>
      <c r="AR30" s="690"/>
      <c r="AS30" s="691"/>
      <c r="AT30" s="688"/>
      <c r="AU30" s="64"/>
      <c r="AV30" s="64"/>
      <c r="AW30" s="691"/>
      <c r="AX30" s="683"/>
      <c r="AY30" s="243"/>
      <c r="AZ30" s="243"/>
      <c r="BA30" s="682"/>
      <c r="BB30" s="663" t="s">
        <v>178</v>
      </c>
      <c r="BC30" s="664">
        <v>14</v>
      </c>
      <c r="BD30" s="664">
        <v>3</v>
      </c>
      <c r="BE30" s="692">
        <v>4</v>
      </c>
      <c r="BF30" s="664"/>
      <c r="BG30" s="664">
        <v>1</v>
      </c>
      <c r="BH30" s="692">
        <v>3</v>
      </c>
      <c r="BI30" s="665">
        <f>SUM(BC30:BH30)</f>
        <v>25</v>
      </c>
    </row>
    <row r="31" spans="1:62" ht="13.2" customHeight="1" thickBot="1" x14ac:dyDescent="0.35">
      <c r="A31" s="1334" t="s">
        <v>272</v>
      </c>
      <c r="B31" s="1335"/>
      <c r="C31" s="1335"/>
      <c r="D31" s="1335"/>
      <c r="E31" s="1335"/>
      <c r="F31" s="1335"/>
      <c r="G31" s="1335"/>
      <c r="H31" s="1335"/>
      <c r="I31" s="1335"/>
      <c r="J31" s="1335"/>
      <c r="K31" s="1335"/>
      <c r="L31" s="1335"/>
      <c r="M31" s="1335"/>
      <c r="N31" s="1335"/>
      <c r="O31" s="1335"/>
      <c r="P31" s="1335"/>
      <c r="Q31" s="1335"/>
      <c r="R31" s="1335"/>
      <c r="S31" s="1335"/>
      <c r="T31" s="1335"/>
      <c r="U31" s="1335"/>
      <c r="V31" s="1335"/>
      <c r="W31" s="1335"/>
      <c r="X31" s="1335"/>
      <c r="Y31" s="1335"/>
      <c r="Z31" s="1335"/>
      <c r="AA31" s="1335"/>
      <c r="AB31" s="1335"/>
      <c r="AC31" s="1335"/>
      <c r="AD31" s="1335"/>
      <c r="AE31" s="1335"/>
      <c r="AF31" s="1335"/>
      <c r="AG31" s="1335"/>
      <c r="AH31" s="1335"/>
      <c r="AI31" s="1335"/>
      <c r="AJ31" s="1335"/>
      <c r="AK31" s="1335"/>
      <c r="AL31" s="1335"/>
      <c r="AM31" s="1335"/>
      <c r="AN31" s="1335"/>
      <c r="AO31" s="1335"/>
      <c r="AP31" s="1335"/>
      <c r="AQ31" s="1335"/>
      <c r="AR31" s="1335"/>
      <c r="AS31" s="1335"/>
      <c r="AT31" s="1335"/>
      <c r="AU31" s="1335"/>
      <c r="AV31" s="1335"/>
      <c r="AW31" s="1335"/>
      <c r="AX31" s="1335"/>
      <c r="AY31" s="1335"/>
      <c r="AZ31" s="1335"/>
      <c r="BA31" s="1335"/>
      <c r="BB31" s="685" t="s">
        <v>180</v>
      </c>
      <c r="BC31" s="693">
        <f t="shared" ref="BC31:BI31" si="0">SUM(BC28:BC30)</f>
        <v>74</v>
      </c>
      <c r="BD31" s="693">
        <f t="shared" si="0"/>
        <v>15</v>
      </c>
      <c r="BE31" s="693">
        <f t="shared" si="0"/>
        <v>12</v>
      </c>
      <c r="BF31" s="693">
        <f t="shared" si="0"/>
        <v>0</v>
      </c>
      <c r="BG31" s="693">
        <f t="shared" si="0"/>
        <v>1</v>
      </c>
      <c r="BH31" s="693">
        <f t="shared" si="0"/>
        <v>27</v>
      </c>
      <c r="BI31" s="693">
        <f t="shared" si="0"/>
        <v>129</v>
      </c>
    </row>
    <row r="32" spans="1:62" ht="15.6" x14ac:dyDescent="0.3">
      <c r="A32" s="612"/>
      <c r="B32" s="612"/>
      <c r="C32" s="612"/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12"/>
      <c r="P32" s="612"/>
      <c r="Q32" s="612"/>
      <c r="R32" s="612"/>
      <c r="S32" s="612"/>
      <c r="T32" s="612"/>
      <c r="U32" s="612"/>
      <c r="V32" s="612"/>
      <c r="W32" s="612"/>
      <c r="X32" s="612"/>
      <c r="Y32" s="612"/>
      <c r="Z32" s="612"/>
      <c r="AA32" s="612"/>
      <c r="AB32" s="612"/>
      <c r="AC32" s="612"/>
      <c r="AD32" s="612"/>
      <c r="AE32" s="612"/>
      <c r="AF32" s="612"/>
      <c r="AG32" s="612"/>
      <c r="AH32" s="612"/>
      <c r="AI32" s="612"/>
      <c r="AJ32" s="612"/>
      <c r="AK32" s="612"/>
      <c r="AL32" s="612"/>
      <c r="AM32" s="612"/>
      <c r="AN32" s="612"/>
      <c r="AO32" s="612"/>
      <c r="AP32" s="612"/>
      <c r="AQ32" s="612"/>
      <c r="AR32" s="612"/>
      <c r="AS32" s="612"/>
      <c r="AT32" s="612"/>
      <c r="AU32" s="612"/>
      <c r="AV32" s="612"/>
      <c r="AW32" s="612"/>
      <c r="AX32" s="612"/>
      <c r="AY32" s="612"/>
      <c r="AZ32" s="612"/>
      <c r="BA32" s="612"/>
      <c r="BB32" s="612"/>
      <c r="BC32" s="612"/>
      <c r="BD32" s="612"/>
      <c r="BE32" s="612"/>
      <c r="BF32" s="612"/>
      <c r="BG32" s="612"/>
      <c r="BH32" s="612"/>
      <c r="BI32" s="612"/>
    </row>
    <row r="33" spans="1:61" s="209" customFormat="1" ht="16.2" thickBot="1" x14ac:dyDescent="0.35">
      <c r="A33" s="1336"/>
      <c r="B33" s="1336"/>
      <c r="C33" s="1336"/>
      <c r="D33" s="1336"/>
      <c r="E33" s="1336"/>
      <c r="F33" s="1336"/>
      <c r="G33" s="1336"/>
      <c r="H33" s="1336"/>
      <c r="I33" s="1336"/>
      <c r="J33" s="1336"/>
      <c r="K33" s="1336"/>
      <c r="L33" s="1336"/>
      <c r="M33" s="1336"/>
      <c r="N33" s="1336"/>
      <c r="O33" s="1336"/>
      <c r="P33" s="1336"/>
      <c r="Q33" s="613"/>
      <c r="R33" s="613"/>
      <c r="S33" s="613"/>
      <c r="T33" s="1337" t="s">
        <v>266</v>
      </c>
      <c r="U33" s="1337"/>
      <c r="V33" s="1337"/>
      <c r="W33" s="1337"/>
      <c r="X33" s="1337"/>
      <c r="Y33" s="1337"/>
      <c r="Z33" s="1337"/>
      <c r="AA33" s="1337"/>
      <c r="AB33" s="1337"/>
      <c r="AC33" s="1337"/>
      <c r="AD33" s="1337"/>
      <c r="AE33" s="613"/>
      <c r="AF33" s="613"/>
      <c r="AG33" s="613"/>
      <c r="AH33" s="707"/>
      <c r="AI33" s="707"/>
      <c r="AJ33" s="707"/>
      <c r="AK33" s="707"/>
      <c r="AL33" s="707"/>
      <c r="AM33" s="707"/>
      <c r="AN33" s="707"/>
      <c r="AO33" s="707"/>
      <c r="AP33" s="707"/>
      <c r="AQ33" s="707"/>
      <c r="AR33" s="1375" t="s">
        <v>267</v>
      </c>
      <c r="AS33" s="1375"/>
      <c r="AT33" s="1375"/>
      <c r="AU33" s="1375"/>
      <c r="AV33" s="1375"/>
      <c r="AW33" s="1375"/>
      <c r="AX33" s="1375"/>
      <c r="AY33" s="1375"/>
      <c r="AZ33" s="1375"/>
      <c r="BA33" s="1375"/>
      <c r="BB33" s="1375"/>
      <c r="BC33" s="1375"/>
      <c r="BD33" s="1375"/>
      <c r="BE33" s="1375"/>
      <c r="BF33" s="1375"/>
      <c r="BG33" s="1375"/>
      <c r="BH33" s="1375"/>
      <c r="BI33" s="1375"/>
    </row>
    <row r="34" spans="1:61" s="163" customFormat="1" ht="54.6" customHeight="1" thickBot="1" x14ac:dyDescent="0.35">
      <c r="A34" s="694"/>
      <c r="B34" s="1332"/>
      <c r="C34" s="1332"/>
      <c r="D34" s="1332"/>
      <c r="E34" s="1332"/>
      <c r="F34" s="1333"/>
      <c r="G34" s="1333"/>
      <c r="H34" s="1332"/>
      <c r="I34" s="1332"/>
      <c r="J34" s="1332"/>
      <c r="K34" s="1332"/>
      <c r="L34" s="1332"/>
      <c r="M34" s="1333"/>
      <c r="N34" s="1333"/>
      <c r="O34" s="1338" t="s">
        <v>183</v>
      </c>
      <c r="P34" s="1339"/>
      <c r="Q34" s="1339"/>
      <c r="R34" s="1339"/>
      <c r="S34" s="1339"/>
      <c r="T34" s="1339"/>
      <c r="U34" s="1339"/>
      <c r="V34" s="1339"/>
      <c r="W34" s="1339"/>
      <c r="X34" s="1339"/>
      <c r="Y34" s="1339"/>
      <c r="Z34" s="1340"/>
      <c r="AA34" s="1328" t="s">
        <v>184</v>
      </c>
      <c r="AB34" s="1329"/>
      <c r="AC34" s="1330" t="s">
        <v>185</v>
      </c>
      <c r="AD34" s="1331"/>
      <c r="AE34" s="612"/>
      <c r="AF34" s="612"/>
      <c r="AG34" s="615"/>
      <c r="AH34" s="709"/>
      <c r="AI34" s="709"/>
      <c r="AJ34" s="709"/>
      <c r="AK34" s="709"/>
      <c r="AL34" s="709"/>
      <c r="AM34" s="709"/>
      <c r="AN34" s="709"/>
      <c r="AO34" s="1376" t="s">
        <v>269</v>
      </c>
      <c r="AP34" s="1376"/>
      <c r="AQ34" s="1376"/>
      <c r="AR34" s="1376"/>
      <c r="AS34" s="1376"/>
      <c r="AT34" s="1376"/>
      <c r="AU34" s="1376"/>
      <c r="AV34" s="1376"/>
      <c r="AW34" s="1376"/>
      <c r="AX34" s="1376"/>
      <c r="AY34" s="1376"/>
      <c r="AZ34" s="1376"/>
      <c r="BA34" s="1376"/>
      <c r="BB34" s="1376"/>
      <c r="BC34" s="1376"/>
      <c r="BD34" s="1376"/>
      <c r="BE34" s="1376"/>
      <c r="BF34" s="1376"/>
      <c r="BG34" s="1376"/>
      <c r="BH34" s="710" t="s">
        <v>184</v>
      </c>
      <c r="BI34" s="710" t="s">
        <v>268</v>
      </c>
    </row>
    <row r="35" spans="1:61" s="163" customFormat="1" ht="12.75" customHeight="1" thickBot="1" x14ac:dyDescent="0.35">
      <c r="A35" s="601"/>
      <c r="B35" s="1313"/>
      <c r="C35" s="1313"/>
      <c r="D35" s="1313"/>
      <c r="E35" s="1313"/>
      <c r="F35" s="1313"/>
      <c r="G35" s="1313"/>
      <c r="H35" s="1313"/>
      <c r="I35" s="1313"/>
      <c r="J35" s="1313"/>
      <c r="K35" s="1313"/>
      <c r="L35" s="1313"/>
      <c r="M35" s="1313"/>
      <c r="N35" s="1313"/>
      <c r="O35" s="1316" t="s">
        <v>188</v>
      </c>
      <c r="P35" s="1317"/>
      <c r="Q35" s="1317"/>
      <c r="R35" s="1317"/>
      <c r="S35" s="1317"/>
      <c r="T35" s="1317"/>
      <c r="U35" s="1317"/>
      <c r="V35" s="1317"/>
      <c r="W35" s="1317"/>
      <c r="X35" s="1317"/>
      <c r="Y35" s="1317"/>
      <c r="Z35" s="1318"/>
      <c r="AA35" s="1326">
        <v>1.2</v>
      </c>
      <c r="AB35" s="1327"/>
      <c r="AC35" s="1324">
        <v>4</v>
      </c>
      <c r="AD35" s="1325"/>
      <c r="AE35" s="612"/>
      <c r="AF35" s="612"/>
      <c r="AG35" s="615"/>
      <c r="AH35" s="709"/>
      <c r="AI35" s="709"/>
      <c r="AJ35" s="709"/>
      <c r="AK35" s="709"/>
      <c r="AL35" s="709"/>
      <c r="AM35" s="709"/>
      <c r="AN35" s="709"/>
      <c r="AO35" s="1377" t="s">
        <v>77</v>
      </c>
      <c r="AP35" s="1377"/>
      <c r="AQ35" s="1377"/>
      <c r="AR35" s="1377"/>
      <c r="AS35" s="1377"/>
      <c r="AT35" s="1377"/>
      <c r="AU35" s="1377"/>
      <c r="AV35" s="1378" t="s">
        <v>270</v>
      </c>
      <c r="AW35" s="1378"/>
      <c r="AX35" s="1378"/>
      <c r="AY35" s="1378"/>
      <c r="AZ35" s="1378"/>
      <c r="BA35" s="1378"/>
      <c r="BB35" s="1378"/>
      <c r="BC35" s="1378"/>
      <c r="BD35" s="1378"/>
      <c r="BE35" s="1378"/>
      <c r="BF35" s="1378"/>
      <c r="BG35" s="1378"/>
      <c r="BH35" s="1369">
        <v>5</v>
      </c>
      <c r="BI35" s="1369">
        <v>2</v>
      </c>
    </row>
    <row r="36" spans="1:61" s="163" customFormat="1" ht="14.4" customHeight="1" thickBot="1" x14ac:dyDescent="0.35">
      <c r="A36" s="601"/>
      <c r="B36" s="1313"/>
      <c r="C36" s="1313"/>
      <c r="D36" s="1313"/>
      <c r="E36" s="1313"/>
      <c r="F36" s="1313"/>
      <c r="G36" s="1313"/>
      <c r="H36" s="1313"/>
      <c r="I36" s="1313"/>
      <c r="J36" s="1313"/>
      <c r="K36" s="1313"/>
      <c r="L36" s="1313"/>
      <c r="M36" s="1313"/>
      <c r="N36" s="1313"/>
      <c r="O36" s="1316" t="s">
        <v>189</v>
      </c>
      <c r="P36" s="1317"/>
      <c r="Q36" s="1317"/>
      <c r="R36" s="1317"/>
      <c r="S36" s="1317"/>
      <c r="T36" s="1317"/>
      <c r="U36" s="1317"/>
      <c r="V36" s="1317"/>
      <c r="W36" s="1317"/>
      <c r="X36" s="1317"/>
      <c r="Y36" s="1317"/>
      <c r="Z36" s="1318"/>
      <c r="AA36" s="1326">
        <v>3.4</v>
      </c>
      <c r="AB36" s="1327"/>
      <c r="AC36" s="1324">
        <v>4</v>
      </c>
      <c r="AD36" s="1325"/>
      <c r="AE36" s="612"/>
      <c r="AF36" s="612"/>
      <c r="AG36" s="615"/>
      <c r="AH36" s="709"/>
      <c r="AI36" s="709"/>
      <c r="AJ36" s="709"/>
      <c r="AK36" s="709"/>
      <c r="AL36" s="709"/>
      <c r="AM36" s="709"/>
      <c r="AN36" s="709"/>
      <c r="AO36" s="1377"/>
      <c r="AP36" s="1377"/>
      <c r="AQ36" s="1377"/>
      <c r="AR36" s="1377"/>
      <c r="AS36" s="1377"/>
      <c r="AT36" s="1377"/>
      <c r="AU36" s="1377"/>
      <c r="AV36" s="1378"/>
      <c r="AW36" s="1378"/>
      <c r="AX36" s="1378"/>
      <c r="AY36" s="1378"/>
      <c r="AZ36" s="1378"/>
      <c r="BA36" s="1378"/>
      <c r="BB36" s="1378"/>
      <c r="BC36" s="1378"/>
      <c r="BD36" s="1378"/>
      <c r="BE36" s="1378"/>
      <c r="BF36" s="1378"/>
      <c r="BG36" s="1378"/>
      <c r="BH36" s="1369"/>
      <c r="BI36" s="1369"/>
    </row>
    <row r="37" spans="1:61" ht="15" customHeight="1" thickBot="1" x14ac:dyDescent="0.35">
      <c r="A37" s="612"/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1319" t="s">
        <v>190</v>
      </c>
      <c r="P37" s="1320"/>
      <c r="Q37" s="1320"/>
      <c r="R37" s="1320"/>
      <c r="S37" s="1320"/>
      <c r="T37" s="1320"/>
      <c r="U37" s="1320"/>
      <c r="V37" s="1320"/>
      <c r="W37" s="1320"/>
      <c r="X37" s="1320"/>
      <c r="Y37" s="1320"/>
      <c r="Z37" s="1321"/>
      <c r="AA37" s="1314">
        <v>5</v>
      </c>
      <c r="AB37" s="1315"/>
      <c r="AC37" s="1322">
        <v>4</v>
      </c>
      <c r="AD37" s="1323"/>
      <c r="AE37" s="695"/>
      <c r="AF37" s="612"/>
      <c r="AG37" s="612"/>
      <c r="AH37" s="709"/>
      <c r="AI37" s="709"/>
      <c r="AJ37" s="709"/>
      <c r="AK37" s="709"/>
      <c r="AL37" s="709"/>
      <c r="AM37" s="709"/>
      <c r="AN37" s="709"/>
      <c r="AO37" s="1377"/>
      <c r="AP37" s="1377"/>
      <c r="AQ37" s="1377"/>
      <c r="AR37" s="1377"/>
      <c r="AS37" s="1377"/>
      <c r="AT37" s="1377"/>
      <c r="AU37" s="1377"/>
      <c r="AV37" s="1378"/>
      <c r="AW37" s="1378"/>
      <c r="AX37" s="1378"/>
      <c r="AY37" s="1378"/>
      <c r="AZ37" s="1378"/>
      <c r="BA37" s="1378"/>
      <c r="BB37" s="1378"/>
      <c r="BC37" s="1378"/>
      <c r="BD37" s="1378"/>
      <c r="BE37" s="1378"/>
      <c r="BF37" s="1378"/>
      <c r="BG37" s="1378"/>
      <c r="BH37" s="1369"/>
      <c r="BI37" s="1369"/>
    </row>
    <row r="38" spans="1:61" ht="14.4" customHeight="1" thickBot="1" x14ac:dyDescent="0.35">
      <c r="A38" s="612"/>
      <c r="B38" s="612"/>
      <c r="C38" s="612"/>
      <c r="D38" s="612"/>
      <c r="E38" s="612"/>
      <c r="F38" s="612"/>
      <c r="G38" s="612"/>
      <c r="H38" s="612"/>
      <c r="I38" s="612"/>
      <c r="J38" s="612"/>
      <c r="K38" s="612"/>
      <c r="L38" s="612"/>
      <c r="M38" s="612"/>
      <c r="N38" s="612"/>
      <c r="O38" s="612"/>
      <c r="P38" s="612"/>
      <c r="Q38" s="612"/>
      <c r="R38" s="612"/>
      <c r="S38" s="612"/>
      <c r="T38" s="612"/>
      <c r="U38" s="612"/>
      <c r="V38" s="612"/>
      <c r="W38" s="612"/>
      <c r="X38" s="612"/>
      <c r="Y38" s="612"/>
      <c r="Z38" s="612"/>
      <c r="AA38" s="612"/>
      <c r="AB38" s="612"/>
      <c r="AC38" s="612"/>
      <c r="AD38" s="612"/>
      <c r="AE38" s="612"/>
      <c r="AF38" s="612"/>
      <c r="AG38" s="615"/>
      <c r="AH38" s="709"/>
      <c r="AI38" s="709"/>
      <c r="AJ38" s="709"/>
      <c r="AK38" s="709"/>
      <c r="AL38" s="709"/>
      <c r="AM38" s="709"/>
      <c r="AN38" s="709"/>
      <c r="AO38" s="1377"/>
      <c r="AP38" s="1377"/>
      <c r="AQ38" s="1377"/>
      <c r="AR38" s="1377"/>
      <c r="AS38" s="1377"/>
      <c r="AT38" s="1377"/>
      <c r="AU38" s="1377"/>
      <c r="AV38" s="1378"/>
      <c r="AW38" s="1378"/>
      <c r="AX38" s="1378"/>
      <c r="AY38" s="1378"/>
      <c r="AZ38" s="1378"/>
      <c r="BA38" s="1378"/>
      <c r="BB38" s="1378"/>
      <c r="BC38" s="1378"/>
      <c r="BD38" s="1378"/>
      <c r="BE38" s="1378"/>
      <c r="BF38" s="1378"/>
      <c r="BG38" s="1378"/>
      <c r="BH38" s="1369"/>
      <c r="BI38" s="1369"/>
    </row>
    <row r="39" spans="1:61" ht="15" customHeight="1" x14ac:dyDescent="0.3">
      <c r="A39" s="612"/>
      <c r="B39" s="612"/>
      <c r="C39" s="612"/>
      <c r="D39" s="612"/>
      <c r="E39" s="612"/>
      <c r="F39" s="612"/>
      <c r="G39" s="612"/>
      <c r="H39" s="612"/>
      <c r="I39" s="612"/>
      <c r="J39" s="612"/>
      <c r="K39" s="612"/>
      <c r="L39" s="612"/>
      <c r="M39" s="612"/>
      <c r="N39" s="612"/>
      <c r="O39" s="612"/>
      <c r="P39" s="612"/>
      <c r="Q39" s="612"/>
      <c r="R39" s="612"/>
      <c r="S39" s="612"/>
      <c r="T39" s="612"/>
      <c r="U39" s="612"/>
      <c r="V39" s="612"/>
      <c r="W39" s="612"/>
      <c r="X39" s="612"/>
      <c r="Y39" s="612"/>
      <c r="Z39" s="612"/>
      <c r="AA39" s="612"/>
      <c r="AB39" s="612"/>
      <c r="AC39" s="612"/>
      <c r="AD39" s="612"/>
      <c r="AE39" s="612"/>
      <c r="AF39" s="612"/>
      <c r="AG39" s="615"/>
      <c r="AH39" s="708"/>
      <c r="AI39" s="708"/>
      <c r="AJ39" s="708"/>
      <c r="AK39" s="708"/>
      <c r="AL39" s="708"/>
      <c r="AM39" s="708"/>
      <c r="AN39" s="708"/>
      <c r="AO39" s="708"/>
      <c r="AP39" s="708"/>
      <c r="AQ39" s="708"/>
      <c r="AR39" s="708"/>
      <c r="AS39" s="708"/>
      <c r="AT39" s="708"/>
      <c r="AU39" s="708"/>
      <c r="AV39" s="708"/>
      <c r="AW39" s="708"/>
      <c r="AX39" s="708"/>
      <c r="AY39" s="708"/>
      <c r="AZ39" s="708"/>
      <c r="BA39" s="708"/>
      <c r="BB39" s="615"/>
      <c r="BC39" s="612"/>
      <c r="BD39" s="612"/>
      <c r="BE39" s="612"/>
      <c r="BF39" s="612"/>
      <c r="BG39" s="612"/>
      <c r="BH39" s="612"/>
      <c r="BI39" s="612"/>
    </row>
    <row r="40" spans="1:61" ht="14.4" customHeight="1" x14ac:dyDescent="0.3">
      <c r="A40" s="612"/>
      <c r="B40" s="612"/>
      <c r="C40" s="612"/>
      <c r="D40" s="612"/>
      <c r="E40" s="612"/>
      <c r="F40" s="612"/>
      <c r="G40" s="612"/>
      <c r="H40" s="612"/>
      <c r="I40" s="612"/>
      <c r="J40" s="612"/>
      <c r="K40" s="612"/>
      <c r="L40" s="612"/>
      <c r="M40" s="612"/>
      <c r="N40" s="612"/>
      <c r="O40" s="612"/>
      <c r="P40" s="612"/>
      <c r="Q40" s="612"/>
      <c r="R40" s="612"/>
      <c r="S40" s="612"/>
      <c r="T40" s="612"/>
      <c r="U40" s="612"/>
      <c r="V40" s="612"/>
      <c r="W40" s="612"/>
      <c r="X40" s="612"/>
      <c r="Y40" s="612"/>
      <c r="Z40" s="612"/>
      <c r="AA40" s="612"/>
      <c r="AB40" s="612"/>
      <c r="AC40" s="612"/>
      <c r="AD40" s="612"/>
      <c r="AE40" s="612"/>
      <c r="AF40" s="612"/>
      <c r="AG40" s="615"/>
      <c r="AH40" s="708"/>
      <c r="AI40" s="708"/>
      <c r="AJ40" s="708"/>
      <c r="AK40" s="708"/>
      <c r="AL40" s="708"/>
      <c r="AM40" s="708"/>
      <c r="AN40" s="708"/>
      <c r="AO40" s="708"/>
      <c r="AP40" s="708"/>
      <c r="AQ40" s="708"/>
      <c r="AR40" s="708"/>
      <c r="AS40" s="708"/>
      <c r="AT40" s="708"/>
      <c r="AU40" s="708"/>
      <c r="AV40" s="708"/>
      <c r="AW40" s="708"/>
      <c r="AX40" s="708"/>
      <c r="AY40" s="708"/>
      <c r="AZ40" s="708"/>
      <c r="BA40" s="708"/>
      <c r="BB40" s="615"/>
      <c r="BC40" s="612"/>
      <c r="BD40" s="612"/>
      <c r="BE40" s="612"/>
      <c r="BF40" s="612"/>
      <c r="BG40" s="612"/>
      <c r="BH40" s="612"/>
      <c r="BI40" s="612"/>
    </row>
    <row r="41" spans="1:61" ht="15.6" x14ac:dyDescent="0.3">
      <c r="A41" s="612"/>
      <c r="B41" s="612"/>
      <c r="C41" s="612"/>
      <c r="D41" s="612"/>
      <c r="E41" s="612"/>
      <c r="F41" s="612"/>
      <c r="G41" s="612"/>
      <c r="H41" s="612"/>
      <c r="I41" s="612"/>
      <c r="J41" s="612"/>
      <c r="K41" s="612"/>
      <c r="L41" s="612"/>
      <c r="M41" s="612"/>
      <c r="N41" s="612"/>
      <c r="O41" s="612"/>
      <c r="P41" s="612"/>
      <c r="Q41" s="612"/>
      <c r="R41" s="612"/>
      <c r="S41" s="612"/>
      <c r="T41" s="612"/>
      <c r="U41" s="612"/>
      <c r="V41" s="612"/>
      <c r="W41" s="612"/>
      <c r="X41" s="612"/>
      <c r="Y41" s="612"/>
      <c r="Z41" s="612"/>
      <c r="AA41" s="612"/>
      <c r="AB41" s="612"/>
      <c r="AC41" s="612"/>
      <c r="AD41" s="612"/>
      <c r="AE41" s="612"/>
      <c r="AF41" s="612"/>
      <c r="AG41" s="615"/>
      <c r="AH41" s="615"/>
      <c r="AI41" s="615"/>
      <c r="AJ41" s="615"/>
      <c r="AK41" s="615"/>
      <c r="AL41" s="615"/>
      <c r="AM41" s="615"/>
      <c r="AN41" s="615"/>
      <c r="AO41" s="615"/>
      <c r="AP41" s="615"/>
      <c r="AQ41" s="615"/>
      <c r="AR41" s="615"/>
      <c r="AS41" s="615"/>
      <c r="AT41" s="615"/>
      <c r="AU41" s="615"/>
      <c r="AV41" s="615"/>
      <c r="AW41" s="615"/>
      <c r="AX41" s="615"/>
      <c r="AY41" s="615"/>
      <c r="AZ41" s="615"/>
      <c r="BA41" s="615"/>
      <c r="BB41" s="615"/>
      <c r="BC41" s="612"/>
      <c r="BD41" s="612"/>
      <c r="BE41" s="612"/>
      <c r="BF41" s="612"/>
      <c r="BG41" s="612"/>
      <c r="BH41" s="612"/>
      <c r="BI41" s="612"/>
    </row>
  </sheetData>
  <mergeCells count="86">
    <mergeCell ref="R1:AW1"/>
    <mergeCell ref="U4:AT4"/>
    <mergeCell ref="U6:AT6"/>
    <mergeCell ref="U7:AT7"/>
    <mergeCell ref="U8:AT8"/>
    <mergeCell ref="BH35:BH38"/>
    <mergeCell ref="BI35:BI38"/>
    <mergeCell ref="R2:AW2"/>
    <mergeCell ref="U3:AT3"/>
    <mergeCell ref="U9:AT9"/>
    <mergeCell ref="U10:AT10"/>
    <mergeCell ref="U11:AT11"/>
    <mergeCell ref="U12:AT12"/>
    <mergeCell ref="AR33:BI33"/>
    <mergeCell ref="AO34:BG34"/>
    <mergeCell ref="AO35:AU38"/>
    <mergeCell ref="AV35:BG38"/>
    <mergeCell ref="BA4:BH4"/>
    <mergeCell ref="BA5:BH5"/>
    <mergeCell ref="BA6:BH6"/>
    <mergeCell ref="BA7:BK7"/>
    <mergeCell ref="BA8:BK8"/>
    <mergeCell ref="G14:X14"/>
    <mergeCell ref="AI14:AZ14"/>
    <mergeCell ref="G16:X16"/>
    <mergeCell ref="AI16:BI16"/>
    <mergeCell ref="G19:X19"/>
    <mergeCell ref="AI19:AZ19"/>
    <mergeCell ref="AY23:BI23"/>
    <mergeCell ref="A23:AW23"/>
    <mergeCell ref="A24:A27"/>
    <mergeCell ref="B24:F24"/>
    <mergeCell ref="G24:J24"/>
    <mergeCell ref="K24:N24"/>
    <mergeCell ref="O24:S24"/>
    <mergeCell ref="T24:W24"/>
    <mergeCell ref="AG24:AJ24"/>
    <mergeCell ref="AK24:AN24"/>
    <mergeCell ref="AO24:AS24"/>
    <mergeCell ref="AT24:AW24"/>
    <mergeCell ref="X24:AA24"/>
    <mergeCell ref="BH24:BH27"/>
    <mergeCell ref="G21:X21"/>
    <mergeCell ref="AI21:AZ21"/>
    <mergeCell ref="M34:N34"/>
    <mergeCell ref="BI24:BI27"/>
    <mergeCell ref="AB24:AF24"/>
    <mergeCell ref="BG24:BG27"/>
    <mergeCell ref="BB24:BB27"/>
    <mergeCell ref="BC24:BC27"/>
    <mergeCell ref="BD24:BD27"/>
    <mergeCell ref="BE24:BE27"/>
    <mergeCell ref="BF24:BF27"/>
    <mergeCell ref="AX24:BA24"/>
    <mergeCell ref="B34:C34"/>
    <mergeCell ref="D34:E34"/>
    <mergeCell ref="F34:G34"/>
    <mergeCell ref="H34:J34"/>
    <mergeCell ref="A31:BA31"/>
    <mergeCell ref="A33:P33"/>
    <mergeCell ref="T33:AD33"/>
    <mergeCell ref="K34:L34"/>
    <mergeCell ref="O34:Z34"/>
    <mergeCell ref="B35:C35"/>
    <mergeCell ref="D35:E35"/>
    <mergeCell ref="F35:G35"/>
    <mergeCell ref="H35:J35"/>
    <mergeCell ref="K35:L35"/>
    <mergeCell ref="M35:N35"/>
    <mergeCell ref="AA35:AB35"/>
    <mergeCell ref="AA34:AB34"/>
    <mergeCell ref="AC34:AD34"/>
    <mergeCell ref="M36:N36"/>
    <mergeCell ref="AA36:AB36"/>
    <mergeCell ref="AC36:AD36"/>
    <mergeCell ref="AA37:AB37"/>
    <mergeCell ref="O35:Z35"/>
    <mergeCell ref="O36:Z36"/>
    <mergeCell ref="O37:Z37"/>
    <mergeCell ref="AC37:AD37"/>
    <mergeCell ref="AC35:AD35"/>
    <mergeCell ref="B36:C36"/>
    <mergeCell ref="D36:E36"/>
    <mergeCell ref="F36:G36"/>
    <mergeCell ref="H36:J36"/>
    <mergeCell ref="K36:L36"/>
  </mergeCells>
  <pageMargins left="0.25" right="0.25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36"/>
  <sheetViews>
    <sheetView tabSelected="1" view="pageBreakPreview" topLeftCell="A43" zoomScale="46" zoomScaleNormal="45" zoomScaleSheetLayoutView="46" workbookViewId="0">
      <selection activeCell="B78" sqref="B78:S78"/>
    </sheetView>
  </sheetViews>
  <sheetFormatPr defaultColWidth="9.109375" defaultRowHeight="15.6" x14ac:dyDescent="0.3"/>
  <cols>
    <col min="1" max="1" width="13.33203125" style="222" customWidth="1"/>
    <col min="2" max="2" width="68.6640625" style="111" customWidth="1"/>
    <col min="3" max="6" width="6.109375" style="141" customWidth="1"/>
    <col min="7" max="7" width="6.33203125" style="141" customWidth="1"/>
    <col min="8" max="8" width="8.88671875" style="141" customWidth="1"/>
    <col min="9" max="9" width="8.5546875" style="141" customWidth="1"/>
    <col min="10" max="12" width="7" style="141" customWidth="1"/>
    <col min="13" max="13" width="6.5546875" style="141" customWidth="1"/>
    <col min="14" max="14" width="6.88671875" style="141" customWidth="1"/>
    <col min="15" max="15" width="8.33203125" style="141" customWidth="1"/>
    <col min="16" max="16" width="6.88671875" style="141" customWidth="1"/>
    <col min="17" max="19" width="8.109375" style="141" customWidth="1"/>
    <col min="20" max="20" width="6.88671875" style="141" customWidth="1"/>
    <col min="21" max="21" width="8.77734375" style="141" customWidth="1"/>
    <col min="22" max="22" width="6.88671875" style="143" customWidth="1"/>
    <col min="23" max="23" width="8.109375" style="143" customWidth="1"/>
    <col min="24" max="24" width="7.33203125" style="141" customWidth="1"/>
    <col min="25" max="25" width="8.109375" style="141" customWidth="1"/>
    <col min="26" max="26" width="7.33203125" style="141" customWidth="1"/>
    <col min="27" max="27" width="6.88671875" style="111" customWidth="1"/>
    <col min="28" max="28" width="8" style="111" customWidth="1"/>
    <col min="29" max="30" width="6" style="105" customWidth="1"/>
    <col min="31" max="31" width="8.109375" style="106" customWidth="1"/>
    <col min="32" max="33" width="6" style="105" customWidth="1"/>
    <col min="34" max="36" width="6" style="111" customWidth="1"/>
    <col min="37" max="37" width="9.109375" style="111"/>
    <col min="38" max="38" width="12.77734375" style="111" bestFit="1" customWidth="1"/>
    <col min="39" max="16384" width="9.109375" style="111"/>
  </cols>
  <sheetData>
    <row r="1" spans="1:52" s="1" customFormat="1" ht="16.2" thickBot="1" x14ac:dyDescent="0.35">
      <c r="A1" s="1460" t="s">
        <v>286</v>
      </c>
      <c r="B1" s="1461"/>
      <c r="C1" s="1461"/>
      <c r="D1" s="1461"/>
      <c r="E1" s="1461"/>
      <c r="F1" s="1461"/>
      <c r="G1" s="1461"/>
      <c r="H1" s="1461"/>
      <c r="I1" s="1461"/>
      <c r="J1" s="1461"/>
      <c r="K1" s="1461"/>
      <c r="L1" s="1461"/>
      <c r="M1" s="1461"/>
      <c r="N1" s="1461"/>
      <c r="O1" s="1461"/>
      <c r="P1" s="1461"/>
      <c r="Q1" s="1461"/>
      <c r="R1" s="1461"/>
      <c r="S1" s="1461"/>
      <c r="T1" s="1461"/>
      <c r="U1" s="1461"/>
      <c r="V1" s="1461"/>
      <c r="W1" s="1461"/>
      <c r="X1" s="1461"/>
      <c r="Y1" s="1462"/>
      <c r="Z1" s="255"/>
      <c r="AE1" s="2"/>
    </row>
    <row r="2" spans="1:52" s="1" customFormat="1" ht="16.2" thickBot="1" x14ac:dyDescent="0.35">
      <c r="A2" s="1474" t="s">
        <v>289</v>
      </c>
      <c r="B2" s="1477" t="s">
        <v>201</v>
      </c>
      <c r="C2" s="1426" t="s">
        <v>2</v>
      </c>
      <c r="D2" s="1427"/>
      <c r="E2" s="1427"/>
      <c r="F2" s="1428"/>
      <c r="G2" s="1415" t="s">
        <v>3</v>
      </c>
      <c r="H2" s="1429" t="s">
        <v>4</v>
      </c>
      <c r="I2" s="1430"/>
      <c r="J2" s="1430"/>
      <c r="K2" s="1430"/>
      <c r="L2" s="1430"/>
      <c r="M2" s="1430"/>
      <c r="N2" s="1431"/>
      <c r="O2" s="1432"/>
      <c r="P2" s="1463" t="s">
        <v>276</v>
      </c>
      <c r="Q2" s="1464"/>
      <c r="R2" s="1464"/>
      <c r="S2" s="1464"/>
      <c r="T2" s="1464"/>
      <c r="U2" s="1464"/>
      <c r="V2" s="1464"/>
      <c r="W2" s="1464"/>
      <c r="X2" s="1464"/>
      <c r="Y2" s="1465"/>
      <c r="Z2" s="256"/>
      <c r="AE2" s="2"/>
    </row>
    <row r="3" spans="1:52" s="1" customFormat="1" ht="16.2" thickBot="1" x14ac:dyDescent="0.35">
      <c r="A3" s="1475"/>
      <c r="B3" s="1478"/>
      <c r="C3" s="1433" t="s">
        <v>5</v>
      </c>
      <c r="D3" s="1436" t="s">
        <v>6</v>
      </c>
      <c r="E3" s="1339" t="s">
        <v>7</v>
      </c>
      <c r="F3" s="1340"/>
      <c r="G3" s="1416"/>
      <c r="H3" s="1415" t="s">
        <v>8</v>
      </c>
      <c r="I3" s="1418" t="s">
        <v>9</v>
      </c>
      <c r="J3" s="1419"/>
      <c r="K3" s="1419"/>
      <c r="L3" s="1420"/>
      <c r="M3" s="1420"/>
      <c r="N3" s="1443" t="s">
        <v>287</v>
      </c>
      <c r="O3" s="1446" t="s">
        <v>11</v>
      </c>
      <c r="P3" s="1471" t="s">
        <v>12</v>
      </c>
      <c r="Q3" s="1472"/>
      <c r="R3" s="1472"/>
      <c r="S3" s="1473"/>
      <c r="T3" s="1471" t="s">
        <v>13</v>
      </c>
      <c r="U3" s="1472"/>
      <c r="V3" s="1472"/>
      <c r="W3" s="1472"/>
      <c r="X3" s="1466" t="s">
        <v>14</v>
      </c>
      <c r="Y3" s="1467"/>
      <c r="Z3" s="257"/>
      <c r="AE3" s="2"/>
    </row>
    <row r="4" spans="1:52" s="1" customFormat="1" ht="16.2" thickBot="1" x14ac:dyDescent="0.35">
      <c r="A4" s="1475"/>
      <c r="B4" s="1478"/>
      <c r="C4" s="1434"/>
      <c r="D4" s="1437"/>
      <c r="E4" s="1406" t="s">
        <v>16</v>
      </c>
      <c r="F4" s="1408" t="s">
        <v>288</v>
      </c>
      <c r="G4" s="1416"/>
      <c r="H4" s="1416"/>
      <c r="I4" s="1411" t="s">
        <v>17</v>
      </c>
      <c r="J4" s="1413" t="s">
        <v>18</v>
      </c>
      <c r="K4" s="1413"/>
      <c r="L4" s="1414"/>
      <c r="M4" s="1414"/>
      <c r="N4" s="1444"/>
      <c r="O4" s="1447"/>
      <c r="P4" s="1468" t="s">
        <v>277</v>
      </c>
      <c r="Q4" s="1470"/>
      <c r="R4" s="1468" t="s">
        <v>278</v>
      </c>
      <c r="S4" s="1470"/>
      <c r="T4" s="1468" t="s">
        <v>279</v>
      </c>
      <c r="U4" s="1470"/>
      <c r="V4" s="1468" t="s">
        <v>280</v>
      </c>
      <c r="W4" s="1469"/>
      <c r="X4" s="1470" t="s">
        <v>281</v>
      </c>
      <c r="Y4" s="1469"/>
      <c r="Z4" s="256"/>
      <c r="AE4" s="2"/>
    </row>
    <row r="5" spans="1:52" s="1" customFormat="1" ht="16.2" thickBot="1" x14ac:dyDescent="0.35">
      <c r="A5" s="1475"/>
      <c r="B5" s="1478"/>
      <c r="C5" s="1434"/>
      <c r="D5" s="1437"/>
      <c r="E5" s="1406"/>
      <c r="F5" s="1409"/>
      <c r="G5" s="1416"/>
      <c r="H5" s="1416"/>
      <c r="I5" s="1411"/>
      <c r="J5" s="1439" t="s">
        <v>19</v>
      </c>
      <c r="K5" s="1439" t="s">
        <v>20</v>
      </c>
      <c r="L5" s="1423" t="s">
        <v>275</v>
      </c>
      <c r="M5" s="1441" t="s">
        <v>21</v>
      </c>
      <c r="N5" s="1444"/>
      <c r="O5" s="1447"/>
      <c r="P5" s="1480" t="s">
        <v>282</v>
      </c>
      <c r="Q5" s="1481"/>
      <c r="R5" s="1480" t="s">
        <v>282</v>
      </c>
      <c r="S5" s="1481"/>
      <c r="T5" s="1482" t="s">
        <v>282</v>
      </c>
      <c r="U5" s="1482"/>
      <c r="V5" s="1480" t="s">
        <v>282</v>
      </c>
      <c r="W5" s="1481"/>
      <c r="X5" s="1482" t="s">
        <v>283</v>
      </c>
      <c r="Y5" s="1481"/>
      <c r="Z5" s="256"/>
      <c r="AE5" s="2"/>
    </row>
    <row r="6" spans="1:52" s="1" customFormat="1" ht="13.2" x14ac:dyDescent="0.3">
      <c r="A6" s="1475"/>
      <c r="B6" s="1478"/>
      <c r="C6" s="1434"/>
      <c r="D6" s="1437"/>
      <c r="E6" s="1406"/>
      <c r="F6" s="1409"/>
      <c r="G6" s="1416"/>
      <c r="H6" s="1416"/>
      <c r="I6" s="1411"/>
      <c r="J6" s="1439"/>
      <c r="K6" s="1439"/>
      <c r="L6" s="1424"/>
      <c r="M6" s="1441"/>
      <c r="N6" s="1444"/>
      <c r="O6" s="1447"/>
      <c r="P6" s="1483" t="s">
        <v>284</v>
      </c>
      <c r="Q6" s="1485" t="s">
        <v>285</v>
      </c>
      <c r="R6" s="1483" t="s">
        <v>284</v>
      </c>
      <c r="S6" s="1485" t="s">
        <v>285</v>
      </c>
      <c r="T6" s="1483" t="s">
        <v>284</v>
      </c>
      <c r="U6" s="1485" t="s">
        <v>285</v>
      </c>
      <c r="V6" s="1483" t="s">
        <v>284</v>
      </c>
      <c r="W6" s="1485" t="s">
        <v>285</v>
      </c>
      <c r="X6" s="1483" t="s">
        <v>284</v>
      </c>
      <c r="Y6" s="1485" t="s">
        <v>285</v>
      </c>
      <c r="Z6" s="256"/>
      <c r="AE6" s="2"/>
    </row>
    <row r="7" spans="1:52" s="1" customFormat="1" ht="13.8" thickBot="1" x14ac:dyDescent="0.35">
      <c r="A7" s="1476"/>
      <c r="B7" s="1479"/>
      <c r="C7" s="1435"/>
      <c r="D7" s="1438"/>
      <c r="E7" s="1407"/>
      <c r="F7" s="1410"/>
      <c r="G7" s="1417"/>
      <c r="H7" s="1417"/>
      <c r="I7" s="1412"/>
      <c r="J7" s="1440"/>
      <c r="K7" s="1440"/>
      <c r="L7" s="1425"/>
      <c r="M7" s="1442"/>
      <c r="N7" s="1445"/>
      <c r="O7" s="1448"/>
      <c r="P7" s="1484"/>
      <c r="Q7" s="1486"/>
      <c r="R7" s="1484"/>
      <c r="S7" s="1486"/>
      <c r="T7" s="1484"/>
      <c r="U7" s="1486"/>
      <c r="V7" s="1484"/>
      <c r="W7" s="1486"/>
      <c r="X7" s="1484"/>
      <c r="Y7" s="1486"/>
      <c r="Z7" s="256"/>
      <c r="AE7" s="2"/>
    </row>
    <row r="8" spans="1:52" s="13" customFormat="1" ht="16.2" thickBot="1" x14ac:dyDescent="0.35">
      <c r="A8" s="1271">
        <v>1</v>
      </c>
      <c r="B8" s="1272">
        <f>A8+1</f>
        <v>2</v>
      </c>
      <c r="C8" s="11">
        <f t="shared" ref="C8:J8" si="0">B8+1</f>
        <v>3</v>
      </c>
      <c r="D8" s="722">
        <f t="shared" si="0"/>
        <v>4</v>
      </c>
      <c r="E8" s="722">
        <f t="shared" si="0"/>
        <v>5</v>
      </c>
      <c r="F8" s="723">
        <f t="shared" si="0"/>
        <v>6</v>
      </c>
      <c r="G8" s="724">
        <f t="shared" si="0"/>
        <v>7</v>
      </c>
      <c r="H8" s="724">
        <f t="shared" si="0"/>
        <v>8</v>
      </c>
      <c r="I8" s="725">
        <f t="shared" si="0"/>
        <v>9</v>
      </c>
      <c r="J8" s="722">
        <f t="shared" si="0"/>
        <v>10</v>
      </c>
      <c r="K8" s="722">
        <f>J8+1</f>
        <v>11</v>
      </c>
      <c r="L8" s="722">
        <f>K8+1</f>
        <v>12</v>
      </c>
      <c r="M8" s="731">
        <f>L8+1</f>
        <v>13</v>
      </c>
      <c r="N8" s="726">
        <v>14</v>
      </c>
      <c r="O8" s="602">
        <v>15</v>
      </c>
      <c r="P8" s="732">
        <v>16</v>
      </c>
      <c r="Q8" s="728">
        <v>17</v>
      </c>
      <c r="R8" s="9">
        <v>18</v>
      </c>
      <c r="S8" s="728">
        <v>19</v>
      </c>
      <c r="T8" s="727">
        <v>20</v>
      </c>
      <c r="U8" s="727">
        <v>21</v>
      </c>
      <c r="V8" s="729">
        <v>22</v>
      </c>
      <c r="W8" s="730">
        <v>23</v>
      </c>
      <c r="X8" s="706">
        <v>24</v>
      </c>
      <c r="Y8" s="12">
        <v>25</v>
      </c>
      <c r="Z8" s="258"/>
      <c r="AE8" s="14"/>
    </row>
    <row r="9" spans="1:52" s="16" customFormat="1" ht="16.2" thickBot="1" x14ac:dyDescent="0.35">
      <c r="A9" s="1449" t="s">
        <v>290</v>
      </c>
      <c r="B9" s="1450"/>
      <c r="C9" s="1450"/>
      <c r="D9" s="1450"/>
      <c r="E9" s="1450"/>
      <c r="F9" s="1450"/>
      <c r="G9" s="1450"/>
      <c r="H9" s="1450"/>
      <c r="I9" s="1450"/>
      <c r="J9" s="1450"/>
      <c r="K9" s="1450"/>
      <c r="L9" s="1450"/>
      <c r="M9" s="1450"/>
      <c r="N9" s="1450"/>
      <c r="O9" s="1450"/>
      <c r="P9" s="1450"/>
      <c r="Q9" s="1450"/>
      <c r="R9" s="1450"/>
      <c r="S9" s="1450"/>
      <c r="T9" s="1450"/>
      <c r="U9" s="1450"/>
      <c r="V9" s="1450"/>
      <c r="W9" s="1450"/>
      <c r="X9" s="1450"/>
      <c r="Y9" s="1451"/>
      <c r="Z9" s="254"/>
      <c r="AA9" s="15"/>
      <c r="AB9" s="15"/>
      <c r="AE9" s="17"/>
    </row>
    <row r="10" spans="1:52" s="18" customFormat="1" ht="16.2" thickBot="1" x14ac:dyDescent="0.35">
      <c r="A10" s="1449" t="s">
        <v>291</v>
      </c>
      <c r="B10" s="1452"/>
      <c r="C10" s="1452"/>
      <c r="D10" s="1452"/>
      <c r="E10" s="1452"/>
      <c r="F10" s="1452"/>
      <c r="G10" s="1452"/>
      <c r="H10" s="1452"/>
      <c r="I10" s="1452"/>
      <c r="J10" s="1452"/>
      <c r="K10" s="1452"/>
      <c r="L10" s="1452"/>
      <c r="M10" s="1452"/>
      <c r="N10" s="1452"/>
      <c r="O10" s="1452"/>
      <c r="P10" s="1452"/>
      <c r="Q10" s="1452"/>
      <c r="R10" s="1452"/>
      <c r="S10" s="1452"/>
      <c r="T10" s="1452"/>
      <c r="U10" s="1452"/>
      <c r="V10" s="1452"/>
      <c r="W10" s="1452"/>
      <c r="X10" s="1452"/>
      <c r="Y10" s="1453"/>
      <c r="Z10" s="259"/>
      <c r="AC10" s="19" t="s">
        <v>23</v>
      </c>
      <c r="AD10" s="19" t="s">
        <v>24</v>
      </c>
      <c r="AE10" s="19" t="s">
        <v>25</v>
      </c>
      <c r="AF10" s="19" t="s">
        <v>26</v>
      </c>
      <c r="AG10" s="19" t="s">
        <v>27</v>
      </c>
    </row>
    <row r="11" spans="1:52" s="23" customFormat="1" ht="36" x14ac:dyDescent="0.3">
      <c r="A11" s="1186" t="s">
        <v>28</v>
      </c>
      <c r="B11" s="1253" t="s">
        <v>206</v>
      </c>
      <c r="C11" s="801"/>
      <c r="D11" s="733">
        <v>1</v>
      </c>
      <c r="E11" s="734"/>
      <c r="F11" s="735"/>
      <c r="G11" s="736">
        <v>4</v>
      </c>
      <c r="H11" s="737">
        <f t="shared" ref="H11:H12" si="1">G11*30</f>
        <v>120</v>
      </c>
      <c r="I11" s="738">
        <f t="shared" ref="I11:I22" si="2">SUM(J11:M11)</f>
        <v>44</v>
      </c>
      <c r="J11" s="739">
        <v>30</v>
      </c>
      <c r="K11" s="739"/>
      <c r="L11" s="740"/>
      <c r="M11" s="740">
        <v>14</v>
      </c>
      <c r="N11" s="741"/>
      <c r="O11" s="742">
        <f t="shared" ref="O11:O22" si="3">H11-I11-N11</f>
        <v>76</v>
      </c>
      <c r="P11" s="743">
        <v>3</v>
      </c>
      <c r="Q11" s="744" t="s">
        <v>309</v>
      </c>
      <c r="R11" s="745"/>
      <c r="S11" s="746"/>
      <c r="T11" s="745"/>
      <c r="U11" s="746"/>
      <c r="V11" s="747"/>
      <c r="W11" s="748"/>
      <c r="X11" s="749"/>
      <c r="Y11" s="746"/>
      <c r="Z11" s="750"/>
      <c r="AA11" s="22">
        <f t="shared" ref="AA11:AA22" si="4">I11/H11</f>
        <v>0.36666666666666664</v>
      </c>
      <c r="AB11" s="22" t="str">
        <f t="shared" ref="AB11:AB18" si="5">IF(AA11&gt;50%,AA11,"")</f>
        <v/>
      </c>
      <c r="AC11" s="220">
        <v>4</v>
      </c>
      <c r="AD11" s="220"/>
      <c r="AE11" s="220"/>
      <c r="AF11" s="220"/>
      <c r="AG11" s="220"/>
    </row>
    <row r="12" spans="1:52" s="24" customFormat="1" ht="18" x14ac:dyDescent="0.3">
      <c r="A12" s="771" t="s">
        <v>29</v>
      </c>
      <c r="B12" s="1261" t="s">
        <v>30</v>
      </c>
      <c r="C12" s="1257">
        <v>1</v>
      </c>
      <c r="D12" s="752"/>
      <c r="E12" s="733"/>
      <c r="F12" s="753"/>
      <c r="G12" s="754">
        <v>4</v>
      </c>
      <c r="H12" s="755">
        <f t="shared" si="1"/>
        <v>120</v>
      </c>
      <c r="I12" s="756">
        <f t="shared" si="2"/>
        <v>44</v>
      </c>
      <c r="J12" s="757">
        <v>14</v>
      </c>
      <c r="K12" s="757"/>
      <c r="L12" s="758"/>
      <c r="M12" s="758">
        <v>30</v>
      </c>
      <c r="N12" s="759">
        <v>30</v>
      </c>
      <c r="O12" s="760">
        <f t="shared" si="3"/>
        <v>46</v>
      </c>
      <c r="P12" s="761">
        <v>3</v>
      </c>
      <c r="Q12" s="805" t="s">
        <v>309</v>
      </c>
      <c r="R12" s="763"/>
      <c r="S12" s="764"/>
      <c r="T12" s="765"/>
      <c r="U12" s="766"/>
      <c r="V12" s="767"/>
      <c r="W12" s="768"/>
      <c r="X12" s="765"/>
      <c r="Y12" s="769"/>
      <c r="Z12" s="770"/>
      <c r="AA12" s="22">
        <f t="shared" si="4"/>
        <v>0.36666666666666664</v>
      </c>
      <c r="AB12" s="22" t="str">
        <f t="shared" si="5"/>
        <v/>
      </c>
      <c r="AC12" s="220">
        <v>4</v>
      </c>
      <c r="AD12" s="220"/>
      <c r="AE12" s="220"/>
      <c r="AF12" s="220"/>
      <c r="AG12" s="220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</row>
    <row r="13" spans="1:52" s="23" customFormat="1" ht="18" x14ac:dyDescent="0.3">
      <c r="A13" s="771" t="s">
        <v>31</v>
      </c>
      <c r="B13" s="1262" t="s">
        <v>208</v>
      </c>
      <c r="C13" s="772">
        <v>1</v>
      </c>
      <c r="D13" s="773"/>
      <c r="E13" s="772"/>
      <c r="F13" s="774"/>
      <c r="G13" s="775">
        <v>4</v>
      </c>
      <c r="H13" s="776">
        <f>G13*30</f>
        <v>120</v>
      </c>
      <c r="I13" s="777">
        <f t="shared" si="2"/>
        <v>46</v>
      </c>
      <c r="J13" s="778">
        <v>22</v>
      </c>
      <c r="K13" s="778">
        <v>16</v>
      </c>
      <c r="L13" s="779"/>
      <c r="M13" s="779">
        <v>8</v>
      </c>
      <c r="N13" s="780">
        <v>30</v>
      </c>
      <c r="O13" s="760">
        <f t="shared" si="3"/>
        <v>44</v>
      </c>
      <c r="P13" s="781">
        <v>3</v>
      </c>
      <c r="Q13" s="1206" t="s">
        <v>309</v>
      </c>
      <c r="R13" s="783"/>
      <c r="S13" s="784"/>
      <c r="T13" s="783"/>
      <c r="U13" s="784"/>
      <c r="V13" s="783"/>
      <c r="W13" s="784"/>
      <c r="X13" s="785"/>
      <c r="Y13" s="786"/>
      <c r="Z13" s="787"/>
      <c r="AA13" s="22">
        <f t="shared" si="4"/>
        <v>0.38333333333333336</v>
      </c>
      <c r="AB13" s="22" t="str">
        <f>IF(AA13&gt;50%,AA13,"")</f>
        <v/>
      </c>
      <c r="AC13" s="220">
        <v>4</v>
      </c>
      <c r="AD13" s="221"/>
      <c r="AE13" s="220"/>
      <c r="AF13" s="220"/>
      <c r="AG13" s="220"/>
    </row>
    <row r="14" spans="1:52" s="23" customFormat="1" ht="18" x14ac:dyDescent="0.3">
      <c r="A14" s="771" t="s">
        <v>33</v>
      </c>
      <c r="B14" s="1263" t="s">
        <v>244</v>
      </c>
      <c r="C14" s="1258"/>
      <c r="D14" s="788">
        <v>1</v>
      </c>
      <c r="E14" s="789"/>
      <c r="F14" s="790"/>
      <c r="G14" s="791">
        <v>3</v>
      </c>
      <c r="H14" s="792">
        <f>G14*30</f>
        <v>90</v>
      </c>
      <c r="I14" s="777">
        <f t="shared" si="2"/>
        <v>60</v>
      </c>
      <c r="J14" s="793">
        <v>36</v>
      </c>
      <c r="K14" s="794"/>
      <c r="L14" s="795"/>
      <c r="M14" s="796">
        <v>24</v>
      </c>
      <c r="N14" s="797"/>
      <c r="O14" s="798">
        <f t="shared" si="3"/>
        <v>30</v>
      </c>
      <c r="P14" s="799">
        <v>4</v>
      </c>
      <c r="Q14" s="1197" t="s">
        <v>308</v>
      </c>
      <c r="R14" s="801"/>
      <c r="S14" s="802"/>
      <c r="T14" s="801"/>
      <c r="U14" s="802"/>
      <c r="V14" s="803"/>
      <c r="W14" s="804"/>
      <c r="X14" s="801"/>
      <c r="Y14" s="805"/>
      <c r="Z14" s="750"/>
      <c r="AA14" s="22">
        <f t="shared" si="4"/>
        <v>0.66666666666666663</v>
      </c>
      <c r="AB14" s="22">
        <f>IF(AA14&gt;50%,AA14,"")</f>
        <v>0.66666666666666663</v>
      </c>
      <c r="AC14" s="220">
        <v>3</v>
      </c>
      <c r="AD14" s="220"/>
      <c r="AE14" s="220"/>
      <c r="AF14" s="220"/>
      <c r="AG14" s="220"/>
    </row>
    <row r="15" spans="1:52" s="23" customFormat="1" ht="18" x14ac:dyDescent="0.3">
      <c r="A15" s="771" t="s">
        <v>35</v>
      </c>
      <c r="B15" s="1264" t="s">
        <v>32</v>
      </c>
      <c r="C15" s="801">
        <v>2</v>
      </c>
      <c r="D15" s="733">
        <v>1</v>
      </c>
      <c r="E15" s="733"/>
      <c r="F15" s="753"/>
      <c r="G15" s="754">
        <v>4</v>
      </c>
      <c r="H15" s="755">
        <f>G15*30</f>
        <v>120</v>
      </c>
      <c r="I15" s="756">
        <f t="shared" si="2"/>
        <v>44</v>
      </c>
      <c r="J15" s="757">
        <v>14</v>
      </c>
      <c r="K15" s="757"/>
      <c r="L15" s="758"/>
      <c r="M15" s="758">
        <v>30</v>
      </c>
      <c r="N15" s="759">
        <v>30</v>
      </c>
      <c r="O15" s="760">
        <f t="shared" si="3"/>
        <v>46</v>
      </c>
      <c r="P15" s="806">
        <v>1</v>
      </c>
      <c r="Q15" s="800" t="s">
        <v>311</v>
      </c>
      <c r="R15" s="801">
        <v>2</v>
      </c>
      <c r="S15" s="1205" t="s">
        <v>311</v>
      </c>
      <c r="T15" s="801"/>
      <c r="U15" s="802"/>
      <c r="V15" s="803"/>
      <c r="W15" s="804"/>
      <c r="X15" s="801"/>
      <c r="Y15" s="805"/>
      <c r="Z15" s="750"/>
      <c r="AA15" s="22">
        <f t="shared" si="4"/>
        <v>0.36666666666666664</v>
      </c>
      <c r="AB15" s="22" t="str">
        <f>IF(AA15&gt;50%,AA15,"")</f>
        <v/>
      </c>
      <c r="AC15" s="220">
        <v>2</v>
      </c>
      <c r="AD15" s="220">
        <v>2</v>
      </c>
      <c r="AE15" s="220"/>
      <c r="AF15" s="220"/>
      <c r="AG15" s="220"/>
    </row>
    <row r="16" spans="1:52" s="23" customFormat="1" ht="54" x14ac:dyDescent="0.3">
      <c r="A16" s="771" t="s">
        <v>37</v>
      </c>
      <c r="B16" s="1265" t="s">
        <v>34</v>
      </c>
      <c r="C16" s="1259"/>
      <c r="D16" s="807">
        <v>2</v>
      </c>
      <c r="E16" s="733"/>
      <c r="F16" s="753"/>
      <c r="G16" s="754">
        <v>4</v>
      </c>
      <c r="H16" s="755">
        <f>G16*30</f>
        <v>120</v>
      </c>
      <c r="I16" s="756">
        <f t="shared" si="2"/>
        <v>44</v>
      </c>
      <c r="J16" s="757">
        <v>16</v>
      </c>
      <c r="K16" s="757"/>
      <c r="L16" s="758"/>
      <c r="M16" s="758">
        <v>28</v>
      </c>
      <c r="N16" s="759"/>
      <c r="O16" s="760">
        <f t="shared" si="3"/>
        <v>76</v>
      </c>
      <c r="P16" s="806"/>
      <c r="Q16" s="800"/>
      <c r="R16" s="801">
        <v>3</v>
      </c>
      <c r="S16" s="805" t="s">
        <v>309</v>
      </c>
      <c r="T16" s="801"/>
      <c r="U16" s="802"/>
      <c r="V16" s="803"/>
      <c r="W16" s="804"/>
      <c r="X16" s="801"/>
      <c r="Y16" s="805"/>
      <c r="Z16" s="750"/>
      <c r="AA16" s="22">
        <f t="shared" si="4"/>
        <v>0.36666666666666664</v>
      </c>
      <c r="AB16" s="22" t="str">
        <f>IF(AA16&gt;50%,AA16,"")</f>
        <v/>
      </c>
      <c r="AC16" s="220"/>
      <c r="AD16" s="220">
        <v>4</v>
      </c>
      <c r="AE16" s="220"/>
      <c r="AF16" s="220"/>
      <c r="AG16" s="220"/>
    </row>
    <row r="17" spans="1:52" s="24" customFormat="1" ht="18" x14ac:dyDescent="0.3">
      <c r="A17" s="771" t="s">
        <v>39</v>
      </c>
      <c r="B17" s="1266" t="s">
        <v>36</v>
      </c>
      <c r="C17" s="1260"/>
      <c r="D17" s="751">
        <v>2</v>
      </c>
      <c r="E17" s="808"/>
      <c r="F17" s="809"/>
      <c r="G17" s="810">
        <v>3</v>
      </c>
      <c r="H17" s="755">
        <f t="shared" ref="H17:H22" si="6">G17*30</f>
        <v>90</v>
      </c>
      <c r="I17" s="756">
        <f t="shared" si="2"/>
        <v>30</v>
      </c>
      <c r="J17" s="811">
        <v>16</v>
      </c>
      <c r="K17" s="811"/>
      <c r="L17" s="812"/>
      <c r="M17" s="812">
        <v>14</v>
      </c>
      <c r="N17" s="813"/>
      <c r="O17" s="760">
        <f t="shared" si="3"/>
        <v>60</v>
      </c>
      <c r="P17" s="761"/>
      <c r="Q17" s="762"/>
      <c r="R17" s="767">
        <v>2</v>
      </c>
      <c r="S17" s="805" t="s">
        <v>308</v>
      </c>
      <c r="T17" s="765"/>
      <c r="U17" s="766"/>
      <c r="V17" s="767"/>
      <c r="W17" s="768"/>
      <c r="X17" s="765"/>
      <c r="Y17" s="769"/>
      <c r="Z17" s="770"/>
      <c r="AA17" s="22">
        <f t="shared" si="4"/>
        <v>0.33333333333333331</v>
      </c>
      <c r="AB17" s="22" t="str">
        <f t="shared" ref="AB17" si="7">IF(AA17&gt;50%,AA17,"")</f>
        <v/>
      </c>
      <c r="AC17" s="220"/>
      <c r="AD17" s="220">
        <v>3</v>
      </c>
      <c r="AE17" s="220"/>
      <c r="AF17" s="220"/>
      <c r="AG17" s="220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</row>
    <row r="18" spans="1:52" s="24" customFormat="1" ht="18" x14ac:dyDescent="0.3">
      <c r="A18" s="771" t="s">
        <v>41</v>
      </c>
      <c r="B18" s="1261" t="s">
        <v>38</v>
      </c>
      <c r="C18" s="908"/>
      <c r="D18" s="814">
        <v>2</v>
      </c>
      <c r="E18" s="815"/>
      <c r="F18" s="816"/>
      <c r="G18" s="817">
        <v>3</v>
      </c>
      <c r="H18" s="818">
        <f t="shared" si="6"/>
        <v>90</v>
      </c>
      <c r="I18" s="819">
        <f t="shared" si="2"/>
        <v>30</v>
      </c>
      <c r="J18" s="820">
        <v>16</v>
      </c>
      <c r="K18" s="820"/>
      <c r="L18" s="821"/>
      <c r="M18" s="821">
        <v>14</v>
      </c>
      <c r="N18" s="759"/>
      <c r="O18" s="760">
        <f t="shared" si="3"/>
        <v>60</v>
      </c>
      <c r="P18" s="822"/>
      <c r="Q18" s="823"/>
      <c r="R18" s="824">
        <v>2</v>
      </c>
      <c r="S18" s="805" t="s">
        <v>308</v>
      </c>
      <c r="T18" s="825"/>
      <c r="U18" s="826"/>
      <c r="V18" s="827"/>
      <c r="W18" s="828"/>
      <c r="X18" s="825"/>
      <c r="Y18" s="829"/>
      <c r="Z18" s="830"/>
      <c r="AA18" s="22">
        <f t="shared" si="4"/>
        <v>0.33333333333333331</v>
      </c>
      <c r="AB18" s="22" t="str">
        <f t="shared" si="5"/>
        <v/>
      </c>
      <c r="AC18" s="220"/>
      <c r="AD18" s="220">
        <v>3</v>
      </c>
      <c r="AE18" s="220"/>
      <c r="AF18" s="220"/>
      <c r="AG18" s="220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</row>
    <row r="19" spans="1:52" s="24" customFormat="1" ht="18" x14ac:dyDescent="0.3">
      <c r="A19" s="771" t="s">
        <v>42</v>
      </c>
      <c r="B19" s="1267" t="s">
        <v>40</v>
      </c>
      <c r="C19" s="831"/>
      <c r="D19" s="832">
        <v>2</v>
      </c>
      <c r="E19" s="831"/>
      <c r="F19" s="833"/>
      <c r="G19" s="834">
        <v>3</v>
      </c>
      <c r="H19" s="835">
        <f t="shared" si="6"/>
        <v>90</v>
      </c>
      <c r="I19" s="836">
        <f t="shared" si="2"/>
        <v>30</v>
      </c>
      <c r="J19" s="837">
        <v>16</v>
      </c>
      <c r="K19" s="837"/>
      <c r="L19" s="838"/>
      <c r="M19" s="838">
        <v>14</v>
      </c>
      <c r="N19" s="839"/>
      <c r="O19" s="760">
        <f t="shared" si="3"/>
        <v>60</v>
      </c>
      <c r="P19" s="840"/>
      <c r="Q19" s="841"/>
      <c r="R19" s="842">
        <v>2</v>
      </c>
      <c r="S19" s="800" t="s">
        <v>308</v>
      </c>
      <c r="T19" s="844"/>
      <c r="U19" s="841"/>
      <c r="V19" s="844"/>
      <c r="W19" s="841"/>
      <c r="X19" s="844"/>
      <c r="Y19" s="845"/>
      <c r="Z19" s="846"/>
      <c r="AA19" s="22">
        <f t="shared" si="4"/>
        <v>0.33333333333333331</v>
      </c>
      <c r="AB19" s="22" t="str">
        <f>IF(AA19&gt;50%,AA19,"")</f>
        <v/>
      </c>
      <c r="AC19" s="220"/>
      <c r="AD19" s="220">
        <v>3</v>
      </c>
      <c r="AE19" s="220"/>
      <c r="AF19" s="220"/>
      <c r="AG19" s="220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</row>
    <row r="20" spans="1:52" s="23" customFormat="1" ht="18" x14ac:dyDescent="0.3">
      <c r="A20" s="771" t="s">
        <v>44</v>
      </c>
      <c r="B20" s="1261" t="s">
        <v>43</v>
      </c>
      <c r="C20" s="848">
        <v>4</v>
      </c>
      <c r="D20" s="847">
        <v>2.2999999999999998</v>
      </c>
      <c r="E20" s="733"/>
      <c r="F20" s="753"/>
      <c r="G20" s="754">
        <v>6</v>
      </c>
      <c r="H20" s="755">
        <f>G20*30</f>
        <v>180</v>
      </c>
      <c r="I20" s="756">
        <f t="shared" si="2"/>
        <v>88</v>
      </c>
      <c r="J20" s="757"/>
      <c r="K20" s="757"/>
      <c r="L20" s="758"/>
      <c r="M20" s="758">
        <v>88</v>
      </c>
      <c r="N20" s="759">
        <v>30</v>
      </c>
      <c r="O20" s="760">
        <f t="shared" si="3"/>
        <v>62</v>
      </c>
      <c r="P20" s="806"/>
      <c r="Q20" s="800"/>
      <c r="R20" s="848">
        <v>2</v>
      </c>
      <c r="S20" s="800" t="s">
        <v>311</v>
      </c>
      <c r="T20" s="848">
        <v>2</v>
      </c>
      <c r="U20" s="802" t="s">
        <v>311</v>
      </c>
      <c r="V20" s="849">
        <v>2</v>
      </c>
      <c r="W20" s="800" t="s">
        <v>311</v>
      </c>
      <c r="X20" s="801"/>
      <c r="Y20" s="802"/>
      <c r="Z20" s="750"/>
      <c r="AA20" s="22">
        <f t="shared" si="4"/>
        <v>0.48888888888888887</v>
      </c>
      <c r="AB20" s="22" t="str">
        <f>IF(AA20&gt;50%,AA20,"")</f>
        <v/>
      </c>
      <c r="AC20" s="220"/>
      <c r="AD20" s="227">
        <v>2</v>
      </c>
      <c r="AE20" s="227">
        <v>2</v>
      </c>
      <c r="AF20" s="227">
        <v>2</v>
      </c>
      <c r="AG20" s="220"/>
    </row>
    <row r="21" spans="1:52" s="23" customFormat="1" ht="18" x14ac:dyDescent="0.3">
      <c r="A21" s="1187" t="s">
        <v>45</v>
      </c>
      <c r="B21" s="1268" t="s">
        <v>305</v>
      </c>
      <c r="C21" s="1258"/>
      <c r="D21" s="788">
        <v>3</v>
      </c>
      <c r="E21" s="851"/>
      <c r="F21" s="852"/>
      <c r="G21" s="817">
        <v>3</v>
      </c>
      <c r="H21" s="755">
        <f t="shared" ref="H21" si="8">G21*30</f>
        <v>90</v>
      </c>
      <c r="I21" s="777">
        <f t="shared" si="2"/>
        <v>30</v>
      </c>
      <c r="J21" s="757">
        <v>16</v>
      </c>
      <c r="K21" s="853"/>
      <c r="L21" s="854"/>
      <c r="M21" s="758">
        <v>14</v>
      </c>
      <c r="N21" s="813"/>
      <c r="O21" s="760">
        <f t="shared" si="3"/>
        <v>60</v>
      </c>
      <c r="P21" s="806"/>
      <c r="Q21" s="800"/>
      <c r="R21" s="801"/>
      <c r="S21" s="802"/>
      <c r="T21" s="801">
        <v>2</v>
      </c>
      <c r="U21" s="1197" t="s">
        <v>308</v>
      </c>
      <c r="V21" s="803"/>
      <c r="W21" s="804"/>
      <c r="X21" s="801"/>
      <c r="Y21" s="805"/>
      <c r="Z21" s="750"/>
      <c r="AA21" s="22">
        <f t="shared" si="4"/>
        <v>0.33333333333333331</v>
      </c>
      <c r="AB21" s="22" t="str">
        <f t="shared" ref="AB21" si="9">IF(AA21&gt;50%,AA21,"")</f>
        <v/>
      </c>
      <c r="AC21" s="220"/>
      <c r="AD21" s="220"/>
      <c r="AE21" s="220">
        <v>3</v>
      </c>
      <c r="AF21" s="220"/>
      <c r="AG21" s="220"/>
    </row>
    <row r="22" spans="1:52" s="24" customFormat="1" ht="18.600000000000001" thickBot="1" x14ac:dyDescent="0.35">
      <c r="A22" s="850" t="s">
        <v>191</v>
      </c>
      <c r="B22" s="1269" t="s">
        <v>46</v>
      </c>
      <c r="C22" s="855"/>
      <c r="D22" s="856">
        <v>5</v>
      </c>
      <c r="E22" s="857"/>
      <c r="F22" s="858"/>
      <c r="G22" s="859">
        <v>3</v>
      </c>
      <c r="H22" s="860">
        <f t="shared" si="6"/>
        <v>90</v>
      </c>
      <c r="I22" s="861">
        <f t="shared" si="2"/>
        <v>30</v>
      </c>
      <c r="J22" s="853">
        <v>16</v>
      </c>
      <c r="K22" s="853"/>
      <c r="L22" s="854"/>
      <c r="M22" s="854">
        <v>14</v>
      </c>
      <c r="N22" s="862"/>
      <c r="O22" s="863">
        <f t="shared" si="3"/>
        <v>60</v>
      </c>
      <c r="P22" s="864"/>
      <c r="Q22" s="865"/>
      <c r="R22" s="866"/>
      <c r="S22" s="867"/>
      <c r="T22" s="868"/>
      <c r="U22" s="869"/>
      <c r="V22" s="870"/>
      <c r="W22" s="871"/>
      <c r="X22" s="868">
        <v>2</v>
      </c>
      <c r="Y22" s="1204" t="s">
        <v>308</v>
      </c>
      <c r="Z22" s="770"/>
      <c r="AA22" s="22">
        <f t="shared" si="4"/>
        <v>0.33333333333333331</v>
      </c>
      <c r="AB22" s="22" t="str">
        <f>IF(AA22&gt;50%,AA22,"")</f>
        <v/>
      </c>
      <c r="AC22" s="220"/>
      <c r="AD22" s="220"/>
      <c r="AE22" s="220"/>
      <c r="AF22" s="220"/>
      <c r="AG22" s="220">
        <v>3</v>
      </c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</row>
    <row r="23" spans="1:52" s="23" customFormat="1" ht="18" thickBot="1" x14ac:dyDescent="0.35">
      <c r="A23" s="1421" t="s">
        <v>293</v>
      </c>
      <c r="B23" s="1422"/>
      <c r="C23" s="1270">
        <v>4</v>
      </c>
      <c r="D23" s="872">
        <v>11</v>
      </c>
      <c r="E23" s="873"/>
      <c r="F23" s="874"/>
      <c r="G23" s="875">
        <f t="shared" ref="G23:X23" si="10">SUM(G11:G22)</f>
        <v>44</v>
      </c>
      <c r="H23" s="876">
        <f t="shared" si="10"/>
        <v>1320</v>
      </c>
      <c r="I23" s="877">
        <f t="shared" si="10"/>
        <v>520</v>
      </c>
      <c r="J23" s="877">
        <f t="shared" si="10"/>
        <v>212</v>
      </c>
      <c r="K23" s="877">
        <f t="shared" si="10"/>
        <v>16</v>
      </c>
      <c r="L23" s="877"/>
      <c r="M23" s="877">
        <f t="shared" si="10"/>
        <v>292</v>
      </c>
      <c r="N23" s="877">
        <f t="shared" si="10"/>
        <v>120</v>
      </c>
      <c r="O23" s="878">
        <f t="shared" si="10"/>
        <v>680</v>
      </c>
      <c r="P23" s="879">
        <f t="shared" si="10"/>
        <v>14</v>
      </c>
      <c r="Q23" s="880">
        <v>17</v>
      </c>
      <c r="R23" s="881">
        <f t="shared" si="10"/>
        <v>13</v>
      </c>
      <c r="S23" s="880">
        <v>17</v>
      </c>
      <c r="T23" s="882">
        <f t="shared" si="10"/>
        <v>4</v>
      </c>
      <c r="U23" s="883">
        <v>5</v>
      </c>
      <c r="V23" s="882">
        <f t="shared" si="10"/>
        <v>2</v>
      </c>
      <c r="W23" s="883">
        <v>2</v>
      </c>
      <c r="X23" s="881">
        <f t="shared" si="10"/>
        <v>2</v>
      </c>
      <c r="Y23" s="880">
        <v>3</v>
      </c>
      <c r="Z23" s="884"/>
      <c r="AC23" s="220"/>
      <c r="AD23" s="220"/>
      <c r="AE23" s="220"/>
      <c r="AF23" s="220"/>
      <c r="AG23" s="220"/>
    </row>
    <row r="24" spans="1:52" s="16" customFormat="1" ht="18" thickBot="1" x14ac:dyDescent="0.35">
      <c r="A24" s="1454" t="s">
        <v>292</v>
      </c>
      <c r="B24" s="1455"/>
      <c r="C24" s="1455"/>
      <c r="D24" s="1455"/>
      <c r="E24" s="1455"/>
      <c r="F24" s="1455"/>
      <c r="G24" s="1455"/>
      <c r="H24" s="1455"/>
      <c r="I24" s="1455"/>
      <c r="J24" s="1455"/>
      <c r="K24" s="1455"/>
      <c r="L24" s="1455"/>
      <c r="M24" s="1455"/>
      <c r="N24" s="1455"/>
      <c r="O24" s="1455"/>
      <c r="P24" s="1455"/>
      <c r="Q24" s="1455"/>
      <c r="R24" s="1455"/>
      <c r="S24" s="1455"/>
      <c r="T24" s="1455"/>
      <c r="U24" s="1455"/>
      <c r="V24" s="1455"/>
      <c r="W24" s="1455"/>
      <c r="X24" s="1455"/>
      <c r="Y24" s="1456"/>
      <c r="Z24" s="885"/>
      <c r="AC24" s="220"/>
      <c r="AD24" s="220"/>
      <c r="AE24" s="220"/>
      <c r="AF24" s="220"/>
      <c r="AG24" s="220"/>
    </row>
    <row r="25" spans="1:52" s="23" customFormat="1" ht="18" x14ac:dyDescent="0.3">
      <c r="A25" s="1220" t="s">
        <v>48</v>
      </c>
      <c r="B25" s="1235" t="s">
        <v>49</v>
      </c>
      <c r="C25" s="886"/>
      <c r="D25" s="887">
        <v>1</v>
      </c>
      <c r="E25" s="888"/>
      <c r="F25" s="889"/>
      <c r="G25" s="890">
        <v>3</v>
      </c>
      <c r="H25" s="891">
        <f>G25*30</f>
        <v>90</v>
      </c>
      <c r="I25" s="892">
        <f t="shared" ref="I25:I45" si="11">SUM(J25:M25)</f>
        <v>46</v>
      </c>
      <c r="J25" s="893">
        <v>30</v>
      </c>
      <c r="K25" s="893">
        <v>8</v>
      </c>
      <c r="L25" s="894"/>
      <c r="M25" s="894">
        <v>8</v>
      </c>
      <c r="N25" s="895"/>
      <c r="O25" s="742">
        <f t="shared" ref="O25:O46" si="12">H25-I25-N25</f>
        <v>44</v>
      </c>
      <c r="P25" s="896">
        <v>3</v>
      </c>
      <c r="Q25" s="744" t="s">
        <v>308</v>
      </c>
      <c r="R25" s="897"/>
      <c r="S25" s="898"/>
      <c r="T25" s="899"/>
      <c r="U25" s="900"/>
      <c r="V25" s="901"/>
      <c r="W25" s="902"/>
      <c r="X25" s="903"/>
      <c r="Y25" s="904"/>
      <c r="Z25" s="905"/>
      <c r="AA25" s="22">
        <f t="shared" ref="AA25:AA42" si="13">I25/H25</f>
        <v>0.51111111111111107</v>
      </c>
      <c r="AB25" s="22">
        <f>IF(AA25&gt;50%,AA25,"")</f>
        <v>0.51111111111111107</v>
      </c>
      <c r="AC25" s="220">
        <v>3</v>
      </c>
      <c r="AD25" s="220"/>
      <c r="AE25" s="220"/>
      <c r="AF25" s="220"/>
      <c r="AG25" s="220"/>
    </row>
    <row r="26" spans="1:52" s="23" customFormat="1" ht="18" x14ac:dyDescent="0.3">
      <c r="A26" s="1221" t="s">
        <v>50</v>
      </c>
      <c r="B26" s="1236" t="s">
        <v>212</v>
      </c>
      <c r="C26" s="906"/>
      <c r="D26" s="907">
        <v>1</v>
      </c>
      <c r="E26" s="908"/>
      <c r="F26" s="909"/>
      <c r="G26" s="910">
        <v>3</v>
      </c>
      <c r="H26" s="835">
        <f>G26*30</f>
        <v>90</v>
      </c>
      <c r="I26" s="911">
        <f t="shared" si="11"/>
        <v>46</v>
      </c>
      <c r="J26" s="912">
        <v>30</v>
      </c>
      <c r="K26" s="912"/>
      <c r="L26" s="913"/>
      <c r="M26" s="913">
        <v>16</v>
      </c>
      <c r="N26" s="839"/>
      <c r="O26" s="760">
        <f t="shared" si="12"/>
        <v>44</v>
      </c>
      <c r="P26" s="914">
        <v>3</v>
      </c>
      <c r="Q26" s="1200" t="s">
        <v>308</v>
      </c>
      <c r="R26" s="916"/>
      <c r="S26" s="917"/>
      <c r="T26" s="918"/>
      <c r="U26" s="919"/>
      <c r="V26" s="916"/>
      <c r="W26" s="919"/>
      <c r="X26" s="920"/>
      <c r="Y26" s="921"/>
      <c r="Z26" s="787"/>
      <c r="AA26" s="22">
        <f t="shared" si="13"/>
        <v>0.51111111111111107</v>
      </c>
      <c r="AB26" s="22">
        <f t="shared" ref="AB26:AB27" si="14">IF(AA26&gt;50%,AA26,"")</f>
        <v>0.51111111111111107</v>
      </c>
      <c r="AC26" s="220">
        <v>3</v>
      </c>
      <c r="AD26" s="220"/>
      <c r="AE26" s="93"/>
      <c r="AF26" s="220"/>
      <c r="AG26" s="220"/>
    </row>
    <row r="27" spans="1:52" s="23" customFormat="1" ht="36" x14ac:dyDescent="0.3">
      <c r="A27" s="1222" t="s">
        <v>51</v>
      </c>
      <c r="B27" s="1237" t="s">
        <v>52</v>
      </c>
      <c r="C27" s="908">
        <v>1</v>
      </c>
      <c r="D27" s="922"/>
      <c r="E27" s="908"/>
      <c r="F27" s="909"/>
      <c r="G27" s="910">
        <v>4</v>
      </c>
      <c r="H27" s="835">
        <f>G27*30</f>
        <v>120</v>
      </c>
      <c r="I27" s="923">
        <f t="shared" si="11"/>
        <v>60</v>
      </c>
      <c r="J27" s="912">
        <v>30</v>
      </c>
      <c r="K27" s="912"/>
      <c r="L27" s="913"/>
      <c r="M27" s="913">
        <v>30</v>
      </c>
      <c r="N27" s="924">
        <v>30</v>
      </c>
      <c r="O27" s="760">
        <f t="shared" si="12"/>
        <v>30</v>
      </c>
      <c r="P27" s="925">
        <v>4</v>
      </c>
      <c r="Q27" s="1200" t="s">
        <v>309</v>
      </c>
      <c r="R27" s="926"/>
      <c r="S27" s="1203"/>
      <c r="T27" s="927"/>
      <c r="U27" s="928"/>
      <c r="V27" s="929"/>
      <c r="W27" s="930"/>
      <c r="X27" s="931"/>
      <c r="Y27" s="932"/>
      <c r="Z27" s="933"/>
      <c r="AA27" s="22">
        <f t="shared" si="13"/>
        <v>0.5</v>
      </c>
      <c r="AB27" s="22" t="str">
        <f t="shared" si="14"/>
        <v/>
      </c>
      <c r="AC27" s="260">
        <v>4</v>
      </c>
      <c r="AD27" s="220"/>
      <c r="AE27" s="220"/>
      <c r="AF27" s="220"/>
      <c r="AG27" s="220"/>
    </row>
    <row r="28" spans="1:52" s="24" customFormat="1" ht="18" x14ac:dyDescent="0.3">
      <c r="A28" s="1223" t="s">
        <v>53</v>
      </c>
      <c r="B28" s="1237" t="s">
        <v>59</v>
      </c>
      <c r="C28" s="914">
        <v>2</v>
      </c>
      <c r="D28" s="922"/>
      <c r="E28" s="814"/>
      <c r="F28" s="909"/>
      <c r="G28" s="934">
        <v>3</v>
      </c>
      <c r="H28" s="755">
        <f>G28*30</f>
        <v>90</v>
      </c>
      <c r="I28" s="777">
        <f t="shared" si="11"/>
        <v>52</v>
      </c>
      <c r="J28" s="912">
        <v>22</v>
      </c>
      <c r="K28" s="912">
        <v>14</v>
      </c>
      <c r="L28" s="913"/>
      <c r="M28" s="913">
        <v>16</v>
      </c>
      <c r="N28" s="839">
        <v>30</v>
      </c>
      <c r="O28" s="760">
        <f t="shared" si="12"/>
        <v>8</v>
      </c>
      <c r="P28" s="935"/>
      <c r="Q28" s="936"/>
      <c r="R28" s="937">
        <v>3.5</v>
      </c>
      <c r="S28" s="1197" t="s">
        <v>308</v>
      </c>
      <c r="T28" s="761"/>
      <c r="U28" s="766"/>
      <c r="V28" s="767"/>
      <c r="W28" s="768"/>
      <c r="X28" s="765"/>
      <c r="Y28" s="938"/>
      <c r="Z28" s="770"/>
      <c r="AA28" s="22">
        <f t="shared" si="13"/>
        <v>0.57777777777777772</v>
      </c>
      <c r="AB28" s="22">
        <f>IF(AA28&gt;50%,AA28,"")</f>
        <v>0.57777777777777772</v>
      </c>
      <c r="AC28" s="220"/>
      <c r="AD28" s="227">
        <v>3</v>
      </c>
      <c r="AE28" s="220"/>
      <c r="AF28" s="220"/>
      <c r="AG28" s="22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</row>
    <row r="29" spans="1:52" s="23" customFormat="1" ht="36" x14ac:dyDescent="0.3">
      <c r="A29" s="1224" t="s">
        <v>54</v>
      </c>
      <c r="B29" s="1237" t="s">
        <v>55</v>
      </c>
      <c r="C29" s="914">
        <v>2</v>
      </c>
      <c r="D29" s="922"/>
      <c r="E29" s="908"/>
      <c r="F29" s="909"/>
      <c r="G29" s="939">
        <v>4</v>
      </c>
      <c r="H29" s="940">
        <f t="shared" ref="H29:H31" si="15">G29*30</f>
        <v>120</v>
      </c>
      <c r="I29" s="923">
        <f t="shared" si="11"/>
        <v>60</v>
      </c>
      <c r="J29" s="912">
        <v>40</v>
      </c>
      <c r="K29" s="912"/>
      <c r="L29" s="913"/>
      <c r="M29" s="913">
        <v>20</v>
      </c>
      <c r="N29" s="839">
        <v>30</v>
      </c>
      <c r="O29" s="760">
        <f t="shared" si="12"/>
        <v>30</v>
      </c>
      <c r="P29" s="916"/>
      <c r="Q29" s="915"/>
      <c r="R29" s="941">
        <v>4</v>
      </c>
      <c r="S29" s="1199" t="s">
        <v>309</v>
      </c>
      <c r="T29" s="918"/>
      <c r="U29" s="919"/>
      <c r="V29" s="916"/>
      <c r="W29" s="919"/>
      <c r="X29" s="920"/>
      <c r="Y29" s="921"/>
      <c r="Z29" s="787"/>
      <c r="AA29" s="22">
        <f t="shared" si="13"/>
        <v>0.5</v>
      </c>
      <c r="AB29" s="22" t="str">
        <f>IF(AA29&gt;50%,AA29,"")</f>
        <v/>
      </c>
      <c r="AC29" s="220"/>
      <c r="AD29" s="227">
        <v>4</v>
      </c>
      <c r="AE29" s="220"/>
      <c r="AF29" s="220"/>
      <c r="AG29" s="220"/>
    </row>
    <row r="30" spans="1:52" s="23" customFormat="1" ht="36" x14ac:dyDescent="0.3">
      <c r="A30" s="1225" t="s">
        <v>56</v>
      </c>
      <c r="B30" s="1238" t="s">
        <v>214</v>
      </c>
      <c r="C30" s="1233"/>
      <c r="D30" s="943">
        <v>2</v>
      </c>
      <c r="E30" s="942"/>
      <c r="F30" s="944"/>
      <c r="G30" s="945">
        <v>3</v>
      </c>
      <c r="H30" s="835">
        <f t="shared" si="15"/>
        <v>90</v>
      </c>
      <c r="I30" s="836">
        <f t="shared" si="11"/>
        <v>46</v>
      </c>
      <c r="J30" s="946">
        <v>30</v>
      </c>
      <c r="K30" s="946"/>
      <c r="L30" s="947"/>
      <c r="M30" s="947">
        <v>16</v>
      </c>
      <c r="N30" s="839"/>
      <c r="O30" s="760">
        <f t="shared" si="12"/>
        <v>44</v>
      </c>
      <c r="P30" s="948"/>
      <c r="Q30" s="949"/>
      <c r="R30" s="950">
        <v>3</v>
      </c>
      <c r="S30" s="1198" t="s">
        <v>308</v>
      </c>
      <c r="T30" s="951"/>
      <c r="U30" s="921"/>
      <c r="V30" s="948"/>
      <c r="W30" s="921"/>
      <c r="X30" s="948"/>
      <c r="Y30" s="921"/>
      <c r="Z30" s="787"/>
      <c r="AA30" s="22">
        <f t="shared" si="13"/>
        <v>0.51111111111111107</v>
      </c>
      <c r="AB30" s="22">
        <f t="shared" ref="AB30:AB31" si="16">IF(AA30&gt;50%,AA30,"")</f>
        <v>0.51111111111111107</v>
      </c>
      <c r="AC30" s="220"/>
      <c r="AD30" s="227">
        <v>3</v>
      </c>
      <c r="AE30" s="220"/>
      <c r="AF30" s="220"/>
      <c r="AG30" s="220"/>
    </row>
    <row r="31" spans="1:52" s="23" customFormat="1" ht="18" x14ac:dyDescent="0.3">
      <c r="A31" s="1221" t="s">
        <v>58</v>
      </c>
      <c r="B31" s="1237" t="s">
        <v>57</v>
      </c>
      <c r="C31" s="952">
        <v>3</v>
      </c>
      <c r="D31" s="953"/>
      <c r="E31" s="908"/>
      <c r="F31" s="909"/>
      <c r="G31" s="939">
        <v>4</v>
      </c>
      <c r="H31" s="835">
        <f t="shared" si="15"/>
        <v>120</v>
      </c>
      <c r="I31" s="911">
        <f t="shared" si="11"/>
        <v>60</v>
      </c>
      <c r="J31" s="912">
        <v>30</v>
      </c>
      <c r="K31" s="912">
        <v>16</v>
      </c>
      <c r="L31" s="913"/>
      <c r="M31" s="913">
        <v>14</v>
      </c>
      <c r="N31" s="954">
        <v>30</v>
      </c>
      <c r="O31" s="760">
        <f t="shared" si="12"/>
        <v>30</v>
      </c>
      <c r="P31" s="916"/>
      <c r="Q31" s="915"/>
      <c r="R31" s="916"/>
      <c r="S31" s="917"/>
      <c r="T31" s="955">
        <v>4</v>
      </c>
      <c r="U31" s="1188" t="s">
        <v>309</v>
      </c>
      <c r="V31" s="1207"/>
      <c r="W31" s="919"/>
      <c r="X31" s="920"/>
      <c r="Y31" s="921"/>
      <c r="Z31" s="787"/>
      <c r="AA31" s="22">
        <f t="shared" si="13"/>
        <v>0.5</v>
      </c>
      <c r="AB31" s="22" t="str">
        <f t="shared" si="16"/>
        <v/>
      </c>
      <c r="AC31" s="220"/>
      <c r="AD31" s="220"/>
      <c r="AE31" s="227">
        <v>4</v>
      </c>
      <c r="AF31" s="220"/>
      <c r="AG31" s="220"/>
    </row>
    <row r="32" spans="1:52" s="23" customFormat="1" ht="18" x14ac:dyDescent="0.3">
      <c r="A32" s="1221" t="s">
        <v>60</v>
      </c>
      <c r="B32" s="1239" t="s">
        <v>209</v>
      </c>
      <c r="C32" s="996">
        <v>3</v>
      </c>
      <c r="D32" s="956"/>
      <c r="E32" s="942"/>
      <c r="F32" s="944"/>
      <c r="G32" s="957">
        <v>4</v>
      </c>
      <c r="H32" s="835">
        <f>G32*30</f>
        <v>120</v>
      </c>
      <c r="I32" s="836">
        <f t="shared" si="11"/>
        <v>60</v>
      </c>
      <c r="J32" s="958">
        <v>30</v>
      </c>
      <c r="K32" s="946"/>
      <c r="L32" s="947"/>
      <c r="M32" s="959">
        <v>30</v>
      </c>
      <c r="N32" s="839">
        <v>30</v>
      </c>
      <c r="O32" s="760">
        <f t="shared" si="12"/>
        <v>30</v>
      </c>
      <c r="P32" s="948"/>
      <c r="Q32" s="949"/>
      <c r="R32" s="960"/>
      <c r="S32" s="961"/>
      <c r="T32" s="962">
        <v>4</v>
      </c>
      <c r="U32" s="1188" t="s">
        <v>309</v>
      </c>
      <c r="V32" s="951"/>
      <c r="W32" s="786"/>
      <c r="X32" s="948"/>
      <c r="Y32" s="921"/>
      <c r="Z32" s="787"/>
      <c r="AA32" s="22">
        <f t="shared" si="13"/>
        <v>0.5</v>
      </c>
      <c r="AB32" s="22" t="str">
        <f>IF(AA32&gt;50%,AA32,"")</f>
        <v/>
      </c>
      <c r="AC32" s="220"/>
      <c r="AD32" s="221"/>
      <c r="AE32" s="227">
        <v>4</v>
      </c>
      <c r="AF32" s="220"/>
      <c r="AG32" s="220"/>
    </row>
    <row r="33" spans="1:33" s="23" customFormat="1" ht="18" x14ac:dyDescent="0.3">
      <c r="A33" s="1221" t="s">
        <v>61</v>
      </c>
      <c r="B33" s="1240" t="s">
        <v>306</v>
      </c>
      <c r="C33" s="963">
        <v>4</v>
      </c>
      <c r="D33" s="964">
        <v>3</v>
      </c>
      <c r="E33" s="965"/>
      <c r="F33" s="966"/>
      <c r="G33" s="945">
        <v>5</v>
      </c>
      <c r="H33" s="835">
        <f>G33*30</f>
        <v>150</v>
      </c>
      <c r="I33" s="923">
        <f t="shared" si="11"/>
        <v>60</v>
      </c>
      <c r="J33" s="967">
        <v>30</v>
      </c>
      <c r="K33" s="968">
        <v>14</v>
      </c>
      <c r="L33" s="969"/>
      <c r="M33" s="969">
        <v>16</v>
      </c>
      <c r="N33" s="924">
        <v>30</v>
      </c>
      <c r="O33" s="760">
        <f t="shared" si="12"/>
        <v>60</v>
      </c>
      <c r="P33" s="970"/>
      <c r="Q33" s="949"/>
      <c r="R33" s="970"/>
      <c r="S33" s="971"/>
      <c r="T33" s="972">
        <v>2</v>
      </c>
      <c r="U33" s="973" t="s">
        <v>311</v>
      </c>
      <c r="V33" s="974">
        <v>2</v>
      </c>
      <c r="W33" s="1200" t="s">
        <v>308</v>
      </c>
      <c r="X33" s="975"/>
      <c r="Y33" s="782"/>
      <c r="Z33" s="787"/>
      <c r="AA33" s="22">
        <f t="shared" si="13"/>
        <v>0.4</v>
      </c>
      <c r="AB33" s="22" t="str">
        <f>IF(AA33&gt;50%,AA33,"")</f>
        <v/>
      </c>
      <c r="AC33" s="220"/>
      <c r="AD33" s="220"/>
      <c r="AE33" s="220">
        <v>2</v>
      </c>
      <c r="AF33" s="220">
        <v>3</v>
      </c>
      <c r="AG33" s="220"/>
    </row>
    <row r="34" spans="1:33" s="23" customFormat="1" ht="18" x14ac:dyDescent="0.3">
      <c r="A34" s="1226" t="s">
        <v>62</v>
      </c>
      <c r="B34" s="1237" t="s">
        <v>65</v>
      </c>
      <c r="C34" s="908">
        <v>4</v>
      </c>
      <c r="D34" s="922">
        <v>3</v>
      </c>
      <c r="E34" s="908"/>
      <c r="F34" s="909"/>
      <c r="G34" s="976">
        <v>6</v>
      </c>
      <c r="H34" s="818">
        <f t="shared" ref="H34" si="17">G34*30</f>
        <v>180</v>
      </c>
      <c r="I34" s="977">
        <f t="shared" si="11"/>
        <v>90</v>
      </c>
      <c r="J34" s="912">
        <v>30</v>
      </c>
      <c r="K34" s="912"/>
      <c r="L34" s="913"/>
      <c r="M34" s="913">
        <v>60</v>
      </c>
      <c r="N34" s="759">
        <v>30</v>
      </c>
      <c r="O34" s="760">
        <f t="shared" si="12"/>
        <v>60</v>
      </c>
      <c r="P34" s="916"/>
      <c r="Q34" s="915"/>
      <c r="R34" s="916"/>
      <c r="S34" s="917"/>
      <c r="T34" s="918">
        <v>3</v>
      </c>
      <c r="U34" s="973" t="s">
        <v>311</v>
      </c>
      <c r="V34" s="916">
        <v>3</v>
      </c>
      <c r="W34" s="1202" t="s">
        <v>309</v>
      </c>
      <c r="X34" s="920"/>
      <c r="Y34" s="921"/>
      <c r="Z34" s="787"/>
      <c r="AA34" s="22">
        <f t="shared" si="13"/>
        <v>0.5</v>
      </c>
      <c r="AB34" s="22" t="str">
        <f t="shared" ref="AB34:AB41" si="18">IF(AA34&gt;50%,AA34,"")</f>
        <v/>
      </c>
      <c r="AC34" s="220"/>
      <c r="AD34" s="220"/>
      <c r="AE34" s="220">
        <v>2</v>
      </c>
      <c r="AF34" s="220">
        <v>4</v>
      </c>
      <c r="AG34" s="220"/>
    </row>
    <row r="35" spans="1:33" s="23" customFormat="1" ht="18" x14ac:dyDescent="0.3">
      <c r="A35" s="1224" t="s">
        <v>63</v>
      </c>
      <c r="B35" s="1241" t="s">
        <v>67</v>
      </c>
      <c r="C35" s="978">
        <v>4</v>
      </c>
      <c r="D35" s="979">
        <v>3</v>
      </c>
      <c r="E35" s="978"/>
      <c r="F35" s="980"/>
      <c r="G35" s="981">
        <v>5</v>
      </c>
      <c r="H35" s="835">
        <f>G35*30</f>
        <v>150</v>
      </c>
      <c r="I35" s="836">
        <f t="shared" si="11"/>
        <v>52</v>
      </c>
      <c r="J35" s="912">
        <v>30</v>
      </c>
      <c r="K35" s="968"/>
      <c r="L35" s="969"/>
      <c r="M35" s="969">
        <v>22</v>
      </c>
      <c r="N35" s="839">
        <v>30</v>
      </c>
      <c r="O35" s="760">
        <f t="shared" si="12"/>
        <v>68</v>
      </c>
      <c r="P35" s="982"/>
      <c r="Q35" s="983"/>
      <c r="R35" s="982"/>
      <c r="S35" s="971"/>
      <c r="T35" s="955">
        <v>1</v>
      </c>
      <c r="U35" s="782" t="s">
        <v>311</v>
      </c>
      <c r="V35" s="984">
        <v>2.5</v>
      </c>
      <c r="W35" s="1200" t="s">
        <v>308</v>
      </c>
      <c r="X35" s="1208"/>
      <c r="Y35" s="921"/>
      <c r="Z35" s="787"/>
      <c r="AA35" s="22">
        <f t="shared" si="13"/>
        <v>0.34666666666666668</v>
      </c>
      <c r="AB35" s="22" t="str">
        <f t="shared" si="18"/>
        <v/>
      </c>
      <c r="AC35" s="220"/>
      <c r="AD35" s="220"/>
      <c r="AE35" s="220">
        <v>2</v>
      </c>
      <c r="AF35" s="220">
        <v>3</v>
      </c>
      <c r="AG35" s="220"/>
    </row>
    <row r="36" spans="1:33" s="23" customFormat="1" ht="18" x14ac:dyDescent="0.3">
      <c r="A36" s="1227" t="s">
        <v>64</v>
      </c>
      <c r="B36" s="1237" t="s">
        <v>69</v>
      </c>
      <c r="C36" s="908">
        <v>5</v>
      </c>
      <c r="D36" s="922">
        <v>3.4</v>
      </c>
      <c r="E36" s="908"/>
      <c r="F36" s="909"/>
      <c r="G36" s="976">
        <v>9</v>
      </c>
      <c r="H36" s="835">
        <f>G36*30</f>
        <v>270</v>
      </c>
      <c r="I36" s="836">
        <f t="shared" si="11"/>
        <v>150</v>
      </c>
      <c r="J36" s="912">
        <v>60</v>
      </c>
      <c r="K36" s="985">
        <v>50</v>
      </c>
      <c r="L36" s="986"/>
      <c r="M36" s="913">
        <v>40</v>
      </c>
      <c r="N36" s="839">
        <v>30</v>
      </c>
      <c r="O36" s="760">
        <f t="shared" si="12"/>
        <v>90</v>
      </c>
      <c r="P36" s="916"/>
      <c r="Q36" s="915"/>
      <c r="R36" s="916"/>
      <c r="S36" s="917"/>
      <c r="T36" s="1716">
        <v>2</v>
      </c>
      <c r="U36" s="1201" t="s">
        <v>308</v>
      </c>
      <c r="V36" s="952">
        <v>3</v>
      </c>
      <c r="W36" s="1201" t="s">
        <v>308</v>
      </c>
      <c r="X36" s="1717">
        <v>5</v>
      </c>
      <c r="Y36" s="1197" t="s">
        <v>308</v>
      </c>
      <c r="Z36" s="787"/>
      <c r="AA36" s="22">
        <f t="shared" si="13"/>
        <v>0.55555555555555558</v>
      </c>
      <c r="AB36" s="22">
        <f t="shared" si="18"/>
        <v>0.55555555555555558</v>
      </c>
      <c r="AC36" s="220"/>
      <c r="AD36" s="220"/>
      <c r="AE36" s="220">
        <v>3</v>
      </c>
      <c r="AF36" s="220">
        <v>3</v>
      </c>
      <c r="AG36" s="220">
        <v>3</v>
      </c>
    </row>
    <row r="37" spans="1:33" s="23" customFormat="1" ht="18" x14ac:dyDescent="0.3">
      <c r="A37" s="1221" t="s">
        <v>66</v>
      </c>
      <c r="B37" s="1242" t="s">
        <v>216</v>
      </c>
      <c r="C37" s="908"/>
      <c r="D37" s="922">
        <v>4</v>
      </c>
      <c r="E37" s="908"/>
      <c r="F37" s="909"/>
      <c r="G37" s="988">
        <v>4</v>
      </c>
      <c r="H37" s="835">
        <f>G37*30</f>
        <v>120</v>
      </c>
      <c r="I37" s="911">
        <f t="shared" si="11"/>
        <v>60</v>
      </c>
      <c r="J37" s="912">
        <v>30</v>
      </c>
      <c r="K37" s="989">
        <v>20</v>
      </c>
      <c r="L37" s="990"/>
      <c r="M37" s="986">
        <v>10</v>
      </c>
      <c r="N37" s="924"/>
      <c r="O37" s="760">
        <f t="shared" si="12"/>
        <v>60</v>
      </c>
      <c r="P37" s="916"/>
      <c r="Q37" s="915"/>
      <c r="R37" s="916"/>
      <c r="S37" s="917"/>
      <c r="T37" s="991"/>
      <c r="U37" s="987"/>
      <c r="V37" s="916">
        <v>4</v>
      </c>
      <c r="W37" s="1202" t="s">
        <v>309</v>
      </c>
      <c r="X37" s="1208"/>
      <c r="Y37" s="921"/>
      <c r="Z37" s="787"/>
      <c r="AA37" s="22">
        <f t="shared" si="13"/>
        <v>0.5</v>
      </c>
      <c r="AB37" s="22" t="str">
        <f t="shared" si="18"/>
        <v/>
      </c>
      <c r="AC37" s="220"/>
      <c r="AD37" s="220"/>
      <c r="AE37" s="220"/>
      <c r="AF37" s="220">
        <v>4</v>
      </c>
      <c r="AG37" s="220"/>
    </row>
    <row r="38" spans="1:33" s="23" customFormat="1" ht="18" x14ac:dyDescent="0.3">
      <c r="A38" s="1225" t="s">
        <v>68</v>
      </c>
      <c r="B38" s="1243" t="s">
        <v>246</v>
      </c>
      <c r="C38" s="908"/>
      <c r="D38" s="922">
        <v>4</v>
      </c>
      <c r="E38" s="908"/>
      <c r="F38" s="909"/>
      <c r="G38" s="992">
        <v>3</v>
      </c>
      <c r="H38" s="835">
        <f>G38*30</f>
        <v>90</v>
      </c>
      <c r="I38" s="911">
        <f t="shared" si="11"/>
        <v>36</v>
      </c>
      <c r="J38" s="912">
        <v>22</v>
      </c>
      <c r="K38" s="946"/>
      <c r="L38" s="993"/>
      <c r="M38" s="986">
        <v>14</v>
      </c>
      <c r="N38" s="924"/>
      <c r="O38" s="760">
        <f t="shared" si="12"/>
        <v>54</v>
      </c>
      <c r="P38" s="916"/>
      <c r="Q38" s="915"/>
      <c r="R38" s="916"/>
      <c r="S38" s="917"/>
      <c r="T38" s="991"/>
      <c r="U38" s="987"/>
      <c r="V38" s="1718">
        <v>2.5</v>
      </c>
      <c r="W38" s="1197" t="s">
        <v>308</v>
      </c>
      <c r="X38" s="920"/>
      <c r="Y38" s="786"/>
      <c r="Z38" s="787"/>
      <c r="AA38" s="22">
        <f t="shared" si="13"/>
        <v>0.4</v>
      </c>
      <c r="AB38" s="22" t="str">
        <f t="shared" si="18"/>
        <v/>
      </c>
      <c r="AC38" s="220"/>
      <c r="AD38" s="220"/>
      <c r="AE38" s="220"/>
      <c r="AF38" s="220">
        <v>3</v>
      </c>
      <c r="AG38" s="220"/>
    </row>
    <row r="39" spans="1:33" s="23" customFormat="1" ht="18" x14ac:dyDescent="0.3">
      <c r="A39" s="1225" t="s">
        <v>71</v>
      </c>
      <c r="B39" s="1244" t="s">
        <v>213</v>
      </c>
      <c r="C39" s="1233"/>
      <c r="D39" s="956">
        <v>5</v>
      </c>
      <c r="E39" s="942"/>
      <c r="F39" s="944"/>
      <c r="G39" s="994">
        <v>3</v>
      </c>
      <c r="H39" s="835">
        <f t="shared" ref="H39" si="19">G39*30</f>
        <v>90</v>
      </c>
      <c r="I39" s="836">
        <f t="shared" si="11"/>
        <v>44</v>
      </c>
      <c r="J39" s="946">
        <v>30</v>
      </c>
      <c r="K39" s="946"/>
      <c r="L39" s="947"/>
      <c r="M39" s="959">
        <v>14</v>
      </c>
      <c r="N39" s="839"/>
      <c r="O39" s="760">
        <f t="shared" si="12"/>
        <v>46</v>
      </c>
      <c r="P39" s="948"/>
      <c r="Q39" s="949"/>
      <c r="R39" s="948"/>
      <c r="S39" s="995"/>
      <c r="T39" s="951"/>
      <c r="U39" s="921"/>
      <c r="V39" s="948"/>
      <c r="W39" s="921"/>
      <c r="X39" s="996">
        <v>3</v>
      </c>
      <c r="Y39" s="1198" t="s">
        <v>308</v>
      </c>
      <c r="Z39" s="787"/>
      <c r="AA39" s="22">
        <f t="shared" si="13"/>
        <v>0.48888888888888887</v>
      </c>
      <c r="AB39" s="22" t="str">
        <f t="shared" si="18"/>
        <v/>
      </c>
      <c r="AC39" s="223"/>
      <c r="AD39" s="223"/>
      <c r="AE39" s="223"/>
      <c r="AF39" s="223"/>
      <c r="AG39" s="223">
        <v>3</v>
      </c>
    </row>
    <row r="40" spans="1:33" s="23" customFormat="1" ht="18" x14ac:dyDescent="0.3">
      <c r="A40" s="1225" t="s">
        <v>217</v>
      </c>
      <c r="B40" s="1245" t="s">
        <v>307</v>
      </c>
      <c r="C40" s="997"/>
      <c r="D40" s="998">
        <v>5</v>
      </c>
      <c r="E40" s="998"/>
      <c r="F40" s="999"/>
      <c r="G40" s="1000">
        <v>4</v>
      </c>
      <c r="H40" s="835">
        <f>G40*30</f>
        <v>120</v>
      </c>
      <c r="I40" s="836">
        <f t="shared" si="11"/>
        <v>60</v>
      </c>
      <c r="J40" s="1001">
        <v>30</v>
      </c>
      <c r="K40" s="968"/>
      <c r="L40" s="969"/>
      <c r="M40" s="1002">
        <v>30</v>
      </c>
      <c r="N40" s="839"/>
      <c r="O40" s="760">
        <f t="shared" si="12"/>
        <v>60</v>
      </c>
      <c r="P40" s="1003"/>
      <c r="Q40" s="1004"/>
      <c r="R40" s="1003"/>
      <c r="S40" s="1005"/>
      <c r="T40" s="1006"/>
      <c r="U40" s="1007"/>
      <c r="V40" s="1003"/>
      <c r="W40" s="1007"/>
      <c r="X40" s="1008">
        <v>4</v>
      </c>
      <c r="Y40" s="1199" t="s">
        <v>309</v>
      </c>
      <c r="Z40" s="1196"/>
      <c r="AA40" s="22">
        <f t="shared" si="13"/>
        <v>0.5</v>
      </c>
      <c r="AB40" s="22" t="str">
        <f t="shared" si="18"/>
        <v/>
      </c>
      <c r="AC40" s="220"/>
      <c r="AD40" s="220"/>
      <c r="AE40" s="220"/>
      <c r="AF40" s="220"/>
      <c r="AG40" s="220">
        <v>4</v>
      </c>
    </row>
    <row r="41" spans="1:33" s="23" customFormat="1" ht="18.600000000000001" thickBot="1" x14ac:dyDescent="0.35">
      <c r="A41" s="1225" t="s">
        <v>247</v>
      </c>
      <c r="B41" s="1246" t="s">
        <v>215</v>
      </c>
      <c r="C41" s="1233"/>
      <c r="D41" s="956">
        <v>5</v>
      </c>
      <c r="E41" s="942"/>
      <c r="F41" s="944"/>
      <c r="G41" s="957">
        <v>3</v>
      </c>
      <c r="H41" s="835">
        <f t="shared" ref="H41:H46" si="20">G41*30</f>
        <v>90</v>
      </c>
      <c r="I41" s="836">
        <f t="shared" si="11"/>
        <v>46</v>
      </c>
      <c r="J41" s="958">
        <v>16</v>
      </c>
      <c r="K41" s="946"/>
      <c r="L41" s="947"/>
      <c r="M41" s="959">
        <v>30</v>
      </c>
      <c r="N41" s="839"/>
      <c r="O41" s="760">
        <f t="shared" si="12"/>
        <v>44</v>
      </c>
      <c r="P41" s="948"/>
      <c r="Q41" s="949"/>
      <c r="R41" s="948"/>
      <c r="S41" s="995"/>
      <c r="T41" s="951"/>
      <c r="U41" s="921"/>
      <c r="V41" s="948"/>
      <c r="W41" s="921"/>
      <c r="X41" s="948">
        <v>3</v>
      </c>
      <c r="Y41" s="805" t="s">
        <v>308</v>
      </c>
      <c r="Z41" s="787"/>
      <c r="AA41" s="22">
        <f t="shared" si="13"/>
        <v>0.51111111111111107</v>
      </c>
      <c r="AB41" s="22">
        <f t="shared" si="18"/>
        <v>0.51111111111111107</v>
      </c>
      <c r="AC41" s="223"/>
      <c r="AD41" s="223"/>
      <c r="AE41" s="223"/>
      <c r="AF41" s="223"/>
      <c r="AG41" s="223">
        <v>3</v>
      </c>
    </row>
    <row r="42" spans="1:33" s="23" customFormat="1" ht="36.6" thickBot="1" x14ac:dyDescent="0.35">
      <c r="A42" s="1228" t="s">
        <v>198</v>
      </c>
      <c r="B42" s="1247" t="s">
        <v>195</v>
      </c>
      <c r="C42" s="1234"/>
      <c r="D42" s="1010"/>
      <c r="E42" s="1009"/>
      <c r="F42" s="1011">
        <v>5</v>
      </c>
      <c r="G42" s="1012">
        <v>1</v>
      </c>
      <c r="H42" s="1013">
        <f t="shared" si="20"/>
        <v>30</v>
      </c>
      <c r="I42" s="1014">
        <f t="shared" si="11"/>
        <v>0</v>
      </c>
      <c r="J42" s="1015"/>
      <c r="K42" s="1015"/>
      <c r="L42" s="1016"/>
      <c r="M42" s="1016"/>
      <c r="N42" s="1017"/>
      <c r="O42" s="1018">
        <f t="shared" si="12"/>
        <v>30</v>
      </c>
      <c r="P42" s="1019"/>
      <c r="Q42" s="1020"/>
      <c r="R42" s="1021"/>
      <c r="S42" s="1022"/>
      <c r="T42" s="1023"/>
      <c r="U42" s="1024"/>
      <c r="V42" s="1019"/>
      <c r="W42" s="1024"/>
      <c r="X42" s="1019"/>
      <c r="Y42" s="782" t="s">
        <v>313</v>
      </c>
      <c r="Z42" s="787"/>
      <c r="AA42" s="22">
        <f t="shared" si="13"/>
        <v>0</v>
      </c>
      <c r="AB42" s="22" t="str">
        <f>IF(AA495&gt;50%,AA42,"")</f>
        <v/>
      </c>
      <c r="AC42" s="224"/>
      <c r="AD42" s="225"/>
      <c r="AE42" s="225"/>
      <c r="AF42" s="225"/>
      <c r="AG42" s="226">
        <v>1</v>
      </c>
    </row>
    <row r="43" spans="1:33" s="23" customFormat="1" ht="18" x14ac:dyDescent="0.3">
      <c r="A43" s="1229" t="s">
        <v>72</v>
      </c>
      <c r="B43" s="1253" t="s">
        <v>73</v>
      </c>
      <c r="C43" s="1249"/>
      <c r="D43" s="1025" t="s">
        <v>207</v>
      </c>
      <c r="E43" s="1025"/>
      <c r="F43" s="1026"/>
      <c r="G43" s="1027">
        <v>6</v>
      </c>
      <c r="H43" s="1028">
        <f t="shared" si="20"/>
        <v>180</v>
      </c>
      <c r="I43" s="1029">
        <f t="shared" si="11"/>
        <v>0</v>
      </c>
      <c r="J43" s="1030"/>
      <c r="K43" s="1030"/>
      <c r="L43" s="1031"/>
      <c r="M43" s="1031"/>
      <c r="N43" s="1032"/>
      <c r="O43" s="1033">
        <f t="shared" si="12"/>
        <v>180</v>
      </c>
      <c r="P43" s="1034"/>
      <c r="Q43" s="841" t="s">
        <v>308</v>
      </c>
      <c r="R43" s="1034"/>
      <c r="S43" s="841" t="s">
        <v>308</v>
      </c>
      <c r="T43" s="1035"/>
      <c r="U43" s="1036"/>
      <c r="V43" s="1034"/>
      <c r="W43" s="1036"/>
      <c r="X43" s="1034"/>
      <c r="Y43" s="843"/>
      <c r="Z43" s="846"/>
      <c r="AC43" s="242">
        <v>3</v>
      </c>
      <c r="AD43" s="242">
        <v>3</v>
      </c>
      <c r="AE43" s="242"/>
      <c r="AF43" s="242"/>
      <c r="AG43" s="242"/>
    </row>
    <row r="44" spans="1:33" s="23" customFormat="1" ht="18" x14ac:dyDescent="0.3">
      <c r="A44" s="1230" t="s">
        <v>74</v>
      </c>
      <c r="B44" s="1254" t="s">
        <v>75</v>
      </c>
      <c r="C44" s="1250"/>
      <c r="D44" s="1037" t="s">
        <v>70</v>
      </c>
      <c r="E44" s="1037"/>
      <c r="F44" s="1038"/>
      <c r="G44" s="1039">
        <v>6</v>
      </c>
      <c r="H44" s="1040">
        <f t="shared" si="20"/>
        <v>180</v>
      </c>
      <c r="I44" s="1041">
        <f t="shared" si="11"/>
        <v>0</v>
      </c>
      <c r="J44" s="1042"/>
      <c r="K44" s="1042"/>
      <c r="L44" s="1043"/>
      <c r="M44" s="1043"/>
      <c r="N44" s="1044"/>
      <c r="O44" s="1045">
        <f t="shared" si="12"/>
        <v>180</v>
      </c>
      <c r="P44" s="844"/>
      <c r="Q44" s="843"/>
      <c r="R44" s="844"/>
      <c r="S44" s="1046"/>
      <c r="T44" s="840"/>
      <c r="U44" s="841" t="s">
        <v>308</v>
      </c>
      <c r="V44" s="844"/>
      <c r="W44" s="841" t="s">
        <v>308</v>
      </c>
      <c r="X44" s="844"/>
      <c r="Y44" s="845"/>
      <c r="Z44" s="846"/>
      <c r="AC44" s="227"/>
      <c r="AD44" s="227"/>
      <c r="AE44" s="227">
        <v>3</v>
      </c>
      <c r="AF44" s="227">
        <v>3</v>
      </c>
      <c r="AG44" s="227"/>
    </row>
    <row r="45" spans="1:33" s="23" customFormat="1" ht="18.600000000000001" thickBot="1" x14ac:dyDescent="0.35">
      <c r="A45" s="1231" t="s">
        <v>76</v>
      </c>
      <c r="B45" s="1255" t="s">
        <v>194</v>
      </c>
      <c r="C45" s="1251"/>
      <c r="D45" s="1047">
        <v>5</v>
      </c>
      <c r="E45" s="1047"/>
      <c r="F45" s="1048"/>
      <c r="G45" s="1049">
        <v>6</v>
      </c>
      <c r="H45" s="1050">
        <f t="shared" si="20"/>
        <v>180</v>
      </c>
      <c r="I45" s="1051">
        <f t="shared" si="11"/>
        <v>0</v>
      </c>
      <c r="J45" s="1052"/>
      <c r="K45" s="1052"/>
      <c r="L45" s="1053"/>
      <c r="M45" s="1053"/>
      <c r="N45" s="1054"/>
      <c r="O45" s="1055">
        <f t="shared" si="12"/>
        <v>180</v>
      </c>
      <c r="P45" s="1056"/>
      <c r="Q45" s="1057"/>
      <c r="R45" s="1056"/>
      <c r="S45" s="1058"/>
      <c r="T45" s="1059"/>
      <c r="U45" s="1060"/>
      <c r="V45" s="1056"/>
      <c r="W45" s="1060"/>
      <c r="X45" s="1056"/>
      <c r="Y45" s="1057" t="s">
        <v>310</v>
      </c>
      <c r="Z45" s="846"/>
      <c r="AC45" s="227"/>
      <c r="AD45" s="227"/>
      <c r="AE45" s="227"/>
      <c r="AF45" s="227"/>
      <c r="AG45" s="227">
        <v>6</v>
      </c>
    </row>
    <row r="46" spans="1:33" s="23" customFormat="1" ht="18.600000000000001" thickBot="1" x14ac:dyDescent="0.35">
      <c r="A46" s="1232" t="s">
        <v>202</v>
      </c>
      <c r="B46" s="1252" t="s">
        <v>77</v>
      </c>
      <c r="C46" s="1248">
        <v>5</v>
      </c>
      <c r="D46" s="1061"/>
      <c r="E46" s="1061"/>
      <c r="F46" s="1062"/>
      <c r="G46" s="1063">
        <v>2</v>
      </c>
      <c r="H46" s="1064">
        <f t="shared" si="20"/>
        <v>60</v>
      </c>
      <c r="I46" s="1065"/>
      <c r="J46" s="1066"/>
      <c r="K46" s="1066"/>
      <c r="L46" s="1067"/>
      <c r="M46" s="1067"/>
      <c r="N46" s="1068"/>
      <c r="O46" s="1069">
        <f t="shared" si="12"/>
        <v>60</v>
      </c>
      <c r="P46" s="1070"/>
      <c r="Q46" s="1071"/>
      <c r="R46" s="1070"/>
      <c r="S46" s="1072"/>
      <c r="T46" s="1073"/>
      <c r="U46" s="1074"/>
      <c r="V46" s="1070"/>
      <c r="W46" s="1074"/>
      <c r="X46" s="1070"/>
      <c r="Y46" s="1075" t="s">
        <v>311</v>
      </c>
      <c r="Z46" s="1076"/>
      <c r="AC46" s="220"/>
      <c r="AD46" s="220"/>
      <c r="AE46" s="220"/>
      <c r="AF46" s="220"/>
      <c r="AG46" s="220">
        <v>2</v>
      </c>
    </row>
    <row r="47" spans="1:33" s="23" customFormat="1" ht="18" thickBot="1" x14ac:dyDescent="0.35">
      <c r="A47" s="1394" t="s">
        <v>294</v>
      </c>
      <c r="B47" s="1395"/>
      <c r="C47" s="1256">
        <v>10</v>
      </c>
      <c r="D47" s="1077">
        <v>18</v>
      </c>
      <c r="E47" s="1077"/>
      <c r="F47" s="1078">
        <v>1</v>
      </c>
      <c r="G47" s="1079">
        <f t="shared" ref="G47:X47" si="21">SUM(G25:G46)</f>
        <v>91</v>
      </c>
      <c r="H47" s="1080">
        <f t="shared" si="21"/>
        <v>2730</v>
      </c>
      <c r="I47" s="1081">
        <f t="shared" si="21"/>
        <v>1028</v>
      </c>
      <c r="J47" s="1081">
        <f t="shared" si="21"/>
        <v>520</v>
      </c>
      <c r="K47" s="1081">
        <f t="shared" si="21"/>
        <v>122</v>
      </c>
      <c r="L47" s="1082"/>
      <c r="M47" s="1082">
        <f t="shared" si="21"/>
        <v>386</v>
      </c>
      <c r="N47" s="1127">
        <f t="shared" si="21"/>
        <v>270</v>
      </c>
      <c r="O47" s="1083">
        <f t="shared" si="21"/>
        <v>1432</v>
      </c>
      <c r="P47" s="1084">
        <f t="shared" si="21"/>
        <v>10</v>
      </c>
      <c r="Q47" s="1085">
        <v>13</v>
      </c>
      <c r="R47" s="1086">
        <f t="shared" si="21"/>
        <v>10.5</v>
      </c>
      <c r="S47" s="1087">
        <v>13</v>
      </c>
      <c r="T47" s="1088">
        <f t="shared" si="21"/>
        <v>16</v>
      </c>
      <c r="U47" s="1089">
        <v>20</v>
      </c>
      <c r="V47" s="1086">
        <f t="shared" si="21"/>
        <v>17</v>
      </c>
      <c r="W47" s="1089">
        <v>23</v>
      </c>
      <c r="X47" s="1086">
        <f t="shared" si="21"/>
        <v>15</v>
      </c>
      <c r="Y47" s="1090">
        <v>22</v>
      </c>
      <c r="Z47" s="1091"/>
      <c r="AC47" s="220"/>
      <c r="AD47" s="220"/>
      <c r="AE47" s="220"/>
      <c r="AF47" s="220"/>
      <c r="AG47" s="220"/>
    </row>
    <row r="48" spans="1:33" s="23" customFormat="1" ht="18" thickBot="1" x14ac:dyDescent="0.35">
      <c r="A48" s="1394" t="s">
        <v>295</v>
      </c>
      <c r="B48" s="1395"/>
      <c r="C48" s="1080">
        <f t="shared" ref="C48:K48" si="22">SUM(C23,C47)</f>
        <v>14</v>
      </c>
      <c r="D48" s="1080">
        <f t="shared" si="22"/>
        <v>29</v>
      </c>
      <c r="E48" s="1080">
        <f t="shared" si="22"/>
        <v>0</v>
      </c>
      <c r="F48" s="1219">
        <f t="shared" si="22"/>
        <v>1</v>
      </c>
      <c r="G48" s="1216">
        <f t="shared" si="22"/>
        <v>135</v>
      </c>
      <c r="H48" s="1209">
        <f t="shared" si="22"/>
        <v>4050</v>
      </c>
      <c r="I48" s="1080">
        <f t="shared" si="22"/>
        <v>1548</v>
      </c>
      <c r="J48" s="1080">
        <f t="shared" si="22"/>
        <v>732</v>
      </c>
      <c r="K48" s="1080">
        <f t="shared" si="22"/>
        <v>138</v>
      </c>
      <c r="L48" s="1080"/>
      <c r="M48" s="1219">
        <f t="shared" ref="M48:Y48" si="23">SUM(M23,M47)</f>
        <v>678</v>
      </c>
      <c r="N48" s="1216">
        <f t="shared" si="23"/>
        <v>390</v>
      </c>
      <c r="O48" s="1216">
        <f t="shared" si="23"/>
        <v>2112</v>
      </c>
      <c r="P48" s="1129">
        <f t="shared" si="23"/>
        <v>24</v>
      </c>
      <c r="Q48" s="1087">
        <f t="shared" si="23"/>
        <v>30</v>
      </c>
      <c r="R48" s="1129">
        <f t="shared" si="23"/>
        <v>23.5</v>
      </c>
      <c r="S48" s="1086">
        <f t="shared" si="23"/>
        <v>30</v>
      </c>
      <c r="T48" s="1088">
        <f t="shared" si="23"/>
        <v>20</v>
      </c>
      <c r="U48" s="1087">
        <f t="shared" si="23"/>
        <v>25</v>
      </c>
      <c r="V48" s="1129">
        <f t="shared" si="23"/>
        <v>19</v>
      </c>
      <c r="W48" s="1087">
        <f t="shared" si="23"/>
        <v>25</v>
      </c>
      <c r="X48" s="1129">
        <f t="shared" si="23"/>
        <v>17</v>
      </c>
      <c r="Y48" s="1131">
        <f t="shared" si="23"/>
        <v>25</v>
      </c>
      <c r="Z48" s="1213"/>
      <c r="AC48" s="220"/>
      <c r="AD48" s="220"/>
      <c r="AE48" s="220"/>
      <c r="AF48" s="220"/>
      <c r="AG48" s="220"/>
    </row>
    <row r="49" spans="1:34" s="16" customFormat="1" ht="18" thickBot="1" x14ac:dyDescent="0.35">
      <c r="A49" s="1457" t="s">
        <v>296</v>
      </c>
      <c r="B49" s="1458"/>
      <c r="C49" s="1458"/>
      <c r="D49" s="1458"/>
      <c r="E49" s="1458"/>
      <c r="F49" s="1458"/>
      <c r="G49" s="1458"/>
      <c r="H49" s="1458"/>
      <c r="I49" s="1458"/>
      <c r="J49" s="1458"/>
      <c r="K49" s="1458"/>
      <c r="L49" s="1458"/>
      <c r="M49" s="1458"/>
      <c r="N49" s="1458"/>
      <c r="O49" s="1458"/>
      <c r="P49" s="1458"/>
      <c r="Q49" s="1458"/>
      <c r="R49" s="1458"/>
      <c r="S49" s="1458"/>
      <c r="T49" s="1458"/>
      <c r="U49" s="1458"/>
      <c r="V49" s="1458"/>
      <c r="W49" s="1458"/>
      <c r="X49" s="1458"/>
      <c r="Y49" s="1459"/>
      <c r="Z49" s="885"/>
      <c r="AC49" s="220"/>
      <c r="AD49" s="220"/>
      <c r="AE49" s="220"/>
      <c r="AF49" s="220"/>
      <c r="AG49" s="220"/>
    </row>
    <row r="50" spans="1:34" s="43" customFormat="1" ht="18" x14ac:dyDescent="0.3">
      <c r="A50" s="1093" t="s">
        <v>203</v>
      </c>
      <c r="B50" s="1396" t="s">
        <v>192</v>
      </c>
      <c r="C50" s="1094"/>
      <c r="D50" s="1095">
        <v>3</v>
      </c>
      <c r="E50" s="1096"/>
      <c r="F50" s="1097"/>
      <c r="G50" s="1098">
        <v>5</v>
      </c>
      <c r="H50" s="1099">
        <f>G50*30</f>
        <v>150</v>
      </c>
      <c r="I50" s="1100">
        <v>52</v>
      </c>
      <c r="J50" s="1101"/>
      <c r="K50" s="1101"/>
      <c r="L50" s="1102"/>
      <c r="M50" s="1103"/>
      <c r="N50" s="1104"/>
      <c r="O50" s="1105">
        <f>H50-I50</f>
        <v>98</v>
      </c>
      <c r="P50" s="1094"/>
      <c r="Q50" s="1189"/>
      <c r="R50" s="1106"/>
      <c r="S50" s="1191"/>
      <c r="T50" s="931">
        <v>3.5</v>
      </c>
      <c r="U50" s="1191" t="s">
        <v>312</v>
      </c>
      <c r="V50" s="1107"/>
      <c r="W50" s="1193"/>
      <c r="X50" s="931"/>
      <c r="Y50" s="928"/>
      <c r="Z50" s="933"/>
      <c r="AA50" s="42">
        <f>I50/H50</f>
        <v>0.34666666666666668</v>
      </c>
      <c r="AB50" s="42" t="str">
        <f t="shared" ref="AB50:AB52" si="24">IF(AA50&gt;50%,AA50,"")</f>
        <v/>
      </c>
      <c r="AC50" s="227"/>
      <c r="AD50" s="227"/>
      <c r="AE50" s="227">
        <v>5</v>
      </c>
      <c r="AF50" s="227"/>
      <c r="AG50" s="227"/>
    </row>
    <row r="51" spans="1:34" s="74" customFormat="1" ht="18" x14ac:dyDescent="0.3">
      <c r="A51" s="1108" t="s">
        <v>204</v>
      </c>
      <c r="B51" s="1396"/>
      <c r="C51" s="931"/>
      <c r="D51" s="1095">
        <v>4</v>
      </c>
      <c r="E51" s="1096"/>
      <c r="F51" s="1097"/>
      <c r="G51" s="1098">
        <v>5</v>
      </c>
      <c r="H51" s="1099">
        <f t="shared" ref="H51:H52" si="25">G51*30</f>
        <v>150</v>
      </c>
      <c r="I51" s="1109">
        <v>52</v>
      </c>
      <c r="J51" s="1101"/>
      <c r="K51" s="1101"/>
      <c r="L51" s="1102"/>
      <c r="M51" s="1102"/>
      <c r="N51" s="1110"/>
      <c r="O51" s="1105">
        <f>H51-I51</f>
        <v>98</v>
      </c>
      <c r="P51" s="931"/>
      <c r="Q51" s="1189"/>
      <c r="R51" s="931"/>
      <c r="S51" s="1191"/>
      <c r="T51" s="931"/>
      <c r="U51" s="1189"/>
      <c r="V51" s="1107">
        <v>3.5</v>
      </c>
      <c r="W51" s="1191" t="s">
        <v>312</v>
      </c>
      <c r="X51" s="931"/>
      <c r="Y51" s="1192"/>
      <c r="Z51" s="933"/>
      <c r="AA51" s="22">
        <f>I51/H51</f>
        <v>0.34666666666666668</v>
      </c>
      <c r="AB51" s="22" t="str">
        <f t="shared" si="24"/>
        <v/>
      </c>
      <c r="AC51" s="227"/>
      <c r="AD51" s="227"/>
      <c r="AE51" s="227"/>
      <c r="AF51" s="227">
        <v>5</v>
      </c>
      <c r="AG51" s="227"/>
    </row>
    <row r="52" spans="1:34" s="74" customFormat="1" ht="18.600000000000001" thickBot="1" x14ac:dyDescent="0.35">
      <c r="A52" s="1108" t="s">
        <v>205</v>
      </c>
      <c r="B52" s="1397"/>
      <c r="C52" s="1111"/>
      <c r="D52" s="1112">
        <v>5</v>
      </c>
      <c r="E52" s="1113"/>
      <c r="F52" s="1114"/>
      <c r="G52" s="1115">
        <v>5</v>
      </c>
      <c r="H52" s="1116">
        <f t="shared" si="25"/>
        <v>150</v>
      </c>
      <c r="I52" s="1117">
        <v>52</v>
      </c>
      <c r="J52" s="1118"/>
      <c r="K52" s="1118"/>
      <c r="L52" s="1119"/>
      <c r="M52" s="1119"/>
      <c r="N52" s="1120"/>
      <c r="O52" s="1121">
        <f>H52-I52</f>
        <v>98</v>
      </c>
      <c r="P52" s="1111"/>
      <c r="Q52" s="1190"/>
      <c r="R52" s="1111"/>
      <c r="S52" s="1192"/>
      <c r="T52" s="1111"/>
      <c r="U52" s="1192"/>
      <c r="V52" s="1122"/>
      <c r="W52" s="1194"/>
      <c r="X52" s="1111">
        <v>3.5</v>
      </c>
      <c r="Y52" s="1195" t="s">
        <v>312</v>
      </c>
      <c r="Z52" s="933"/>
      <c r="AA52" s="22">
        <f>I52/H52</f>
        <v>0.34666666666666668</v>
      </c>
      <c r="AB52" s="22" t="str">
        <f t="shared" si="24"/>
        <v/>
      </c>
      <c r="AC52" s="227"/>
      <c r="AD52" s="227"/>
      <c r="AE52" s="227"/>
      <c r="AF52" s="227"/>
      <c r="AG52" s="227">
        <v>5</v>
      </c>
    </row>
    <row r="53" spans="1:34" s="74" customFormat="1" ht="18" thickBot="1" x14ac:dyDescent="0.35">
      <c r="A53" s="1398" t="s">
        <v>298</v>
      </c>
      <c r="B53" s="1399"/>
      <c r="C53" s="1123"/>
      <c r="D53" s="1124">
        <v>3</v>
      </c>
      <c r="E53" s="1125"/>
      <c r="F53" s="1126"/>
      <c r="G53" s="1127">
        <f>SUM(G50:G52)</f>
        <v>15</v>
      </c>
      <c r="H53" s="1209">
        <f>SUM(H50:H52)</f>
        <v>450</v>
      </c>
      <c r="I53" s="1218">
        <f>SUM(I50:I52)</f>
        <v>156</v>
      </c>
      <c r="J53" s="1125"/>
      <c r="K53" s="1125"/>
      <c r="L53" s="1128"/>
      <c r="M53" s="1128"/>
      <c r="N53" s="1125"/>
      <c r="O53" s="1127">
        <f t="shared" ref="O53:X53" si="26">SUM(O50:O52)</f>
        <v>294</v>
      </c>
      <c r="P53" s="1129">
        <f t="shared" si="26"/>
        <v>0</v>
      </c>
      <c r="Q53" s="1092"/>
      <c r="R53" s="1129">
        <f t="shared" si="26"/>
        <v>0</v>
      </c>
      <c r="S53" s="1092"/>
      <c r="T53" s="1130">
        <f t="shared" si="26"/>
        <v>3.5</v>
      </c>
      <c r="U53" s="1131">
        <v>5</v>
      </c>
      <c r="V53" s="1130">
        <f t="shared" si="26"/>
        <v>3.5</v>
      </c>
      <c r="W53" s="1131">
        <v>5</v>
      </c>
      <c r="X53" s="1132">
        <f t="shared" si="26"/>
        <v>3.5</v>
      </c>
      <c r="Y53" s="1090">
        <v>5</v>
      </c>
      <c r="Z53" s="1091"/>
      <c r="AC53" s="593">
        <f>SUM(AC11:AC52)</f>
        <v>30</v>
      </c>
      <c r="AD53" s="593">
        <f>SUM(AD11:AD52)</f>
        <v>30</v>
      </c>
      <c r="AE53" s="593">
        <f>SUM(AE11:AE52)</f>
        <v>30</v>
      </c>
      <c r="AF53" s="593">
        <f>SUM(AF11:AF52)</f>
        <v>30</v>
      </c>
      <c r="AG53" s="593">
        <f>SUM(AG11:AG52)</f>
        <v>30</v>
      </c>
      <c r="AH53" s="594">
        <f>AC53+AD53+AE53+AF53+AG53</f>
        <v>150</v>
      </c>
    </row>
    <row r="54" spans="1:34" s="23" customFormat="1" ht="18" thickBot="1" x14ac:dyDescent="0.35">
      <c r="A54" s="1401" t="s">
        <v>297</v>
      </c>
      <c r="B54" s="1402"/>
      <c r="C54" s="1216">
        <f>SUM(C23,C47,C53)</f>
        <v>14</v>
      </c>
      <c r="D54" s="1125">
        <f>SUM(D23,D47,D53)</f>
        <v>32</v>
      </c>
      <c r="E54" s="1125">
        <f>SUM(E23,E47,E53)</f>
        <v>0</v>
      </c>
      <c r="F54" s="1218">
        <f>SUM(F23,F47,F53)</f>
        <v>1</v>
      </c>
      <c r="G54" s="1216">
        <f>G23+G47+G53</f>
        <v>150</v>
      </c>
      <c r="H54" s="1209">
        <f>H23+H47+H53</f>
        <v>4500</v>
      </c>
      <c r="I54" s="1128">
        <f>I53+I47+J23</f>
        <v>1396</v>
      </c>
      <c r="J54" s="1128">
        <f>SUM(J23,J47,J53)</f>
        <v>732</v>
      </c>
      <c r="K54" s="1125">
        <f>SUM(K23,K47,K53)</f>
        <v>138</v>
      </c>
      <c r="L54" s="1218"/>
      <c r="M54" s="1217">
        <f>SUM(M23,M47,M53)</f>
        <v>678</v>
      </c>
      <c r="N54" s="1209">
        <f>SUM(N23,N47,N53)</f>
        <v>390</v>
      </c>
      <c r="O54" s="1209">
        <f t="shared" ref="O54:Y54" si="27">SUM(O48,O53)</f>
        <v>2406</v>
      </c>
      <c r="P54" s="1129">
        <f t="shared" si="27"/>
        <v>24</v>
      </c>
      <c r="Q54" s="1132">
        <f t="shared" si="27"/>
        <v>30</v>
      </c>
      <c r="R54" s="1129">
        <f t="shared" si="27"/>
        <v>23.5</v>
      </c>
      <c r="S54" s="1131">
        <f t="shared" si="27"/>
        <v>30</v>
      </c>
      <c r="T54" s="1132">
        <f t="shared" si="27"/>
        <v>23.5</v>
      </c>
      <c r="U54" s="1130">
        <f t="shared" si="27"/>
        <v>30</v>
      </c>
      <c r="V54" s="1129">
        <f t="shared" si="27"/>
        <v>22.5</v>
      </c>
      <c r="W54" s="1214">
        <f t="shared" si="27"/>
        <v>30</v>
      </c>
      <c r="X54" s="1215">
        <f t="shared" si="27"/>
        <v>20.5</v>
      </c>
      <c r="Y54" s="1131">
        <f t="shared" si="27"/>
        <v>30</v>
      </c>
      <c r="Z54" s="1091"/>
      <c r="AA54" s="96"/>
      <c r="AC54" s="15"/>
      <c r="AD54" s="15"/>
      <c r="AE54" s="97"/>
      <c r="AF54" s="93"/>
      <c r="AG54" s="93"/>
    </row>
    <row r="55" spans="1:34" s="23" customFormat="1" ht="18" thickBot="1" x14ac:dyDescent="0.35">
      <c r="A55" s="1133"/>
      <c r="B55" s="1134"/>
      <c r="C55" s="1403" t="s">
        <v>299</v>
      </c>
      <c r="D55" s="1404"/>
      <c r="E55" s="1404"/>
      <c r="F55" s="1404"/>
      <c r="G55" s="1404"/>
      <c r="H55" s="1404"/>
      <c r="I55" s="1404"/>
      <c r="J55" s="1404"/>
      <c r="K55" s="1404"/>
      <c r="L55" s="1404"/>
      <c r="M55" s="1404"/>
      <c r="N55" s="1404"/>
      <c r="O55" s="1405"/>
      <c r="P55" s="1135">
        <f>SUM(P49,P54)</f>
        <v>24</v>
      </c>
      <c r="Q55" s="1136"/>
      <c r="R55" s="1135">
        <f>SUM(R49,R54)</f>
        <v>23.5</v>
      </c>
      <c r="S55" s="1137"/>
      <c r="T55" s="1135">
        <f>SUM(T49,T54)</f>
        <v>23.5</v>
      </c>
      <c r="U55" s="1137"/>
      <c r="V55" s="1138">
        <f>SUM(V49,V54)</f>
        <v>22.5</v>
      </c>
      <c r="W55" s="1139"/>
      <c r="X55" s="1135">
        <f>SUM(X49,X54)</f>
        <v>20.5</v>
      </c>
      <c r="Y55" s="1136"/>
      <c r="Z55" s="1091"/>
      <c r="AA55" s="96"/>
      <c r="AC55" s="15"/>
      <c r="AD55" s="15"/>
      <c r="AE55" s="97"/>
      <c r="AF55" s="93"/>
      <c r="AG55" s="93"/>
    </row>
    <row r="56" spans="1:34" s="23" customFormat="1" ht="18" thickBot="1" x14ac:dyDescent="0.35">
      <c r="A56" s="1133"/>
      <c r="B56" s="1140"/>
      <c r="C56" s="1489" t="s">
        <v>301</v>
      </c>
      <c r="D56" s="1490"/>
      <c r="E56" s="1490"/>
      <c r="F56" s="1490"/>
      <c r="G56" s="1490"/>
      <c r="H56" s="1490"/>
      <c r="I56" s="1490"/>
      <c r="J56" s="1490"/>
      <c r="K56" s="1490"/>
      <c r="L56" s="1490"/>
      <c r="M56" s="1490"/>
      <c r="N56" s="1490"/>
      <c r="O56" s="1491"/>
      <c r="P56" s="1492">
        <v>8</v>
      </c>
      <c r="Q56" s="1493"/>
      <c r="R56" s="1494">
        <v>9</v>
      </c>
      <c r="S56" s="1495"/>
      <c r="T56" s="1494">
        <v>9</v>
      </c>
      <c r="U56" s="1495"/>
      <c r="V56" s="1487">
        <v>8</v>
      </c>
      <c r="W56" s="1488"/>
      <c r="X56" s="1714">
        <v>6</v>
      </c>
      <c r="Y56" s="1715"/>
      <c r="Z56" s="1091"/>
      <c r="AA56" s="96"/>
      <c r="AC56" s="15"/>
      <c r="AD56" s="15"/>
      <c r="AE56" s="97"/>
      <c r="AF56" s="93"/>
      <c r="AG56" s="93"/>
    </row>
    <row r="57" spans="1:34" s="23" customFormat="1" ht="18" thickBot="1" x14ac:dyDescent="0.35">
      <c r="A57" s="1133"/>
      <c r="B57" s="1141"/>
      <c r="C57" s="1490" t="s">
        <v>300</v>
      </c>
      <c r="D57" s="1490"/>
      <c r="E57" s="1490"/>
      <c r="F57" s="1490"/>
      <c r="G57" s="1490"/>
      <c r="H57" s="1490"/>
      <c r="I57" s="1490"/>
      <c r="J57" s="1490"/>
      <c r="K57" s="1490"/>
      <c r="L57" s="1490"/>
      <c r="M57" s="1490"/>
      <c r="N57" s="1490"/>
      <c r="O57" s="1491"/>
      <c r="P57" s="1711">
        <v>16</v>
      </c>
      <c r="Q57" s="1712"/>
      <c r="R57" s="1712"/>
      <c r="S57" s="1713"/>
      <c r="T57" s="1711">
        <v>12</v>
      </c>
      <c r="U57" s="1712"/>
      <c r="V57" s="1712"/>
      <c r="W57" s="1713"/>
      <c r="X57" s="1711">
        <v>6</v>
      </c>
      <c r="Y57" s="1713"/>
      <c r="Z57" s="1091"/>
      <c r="AA57" s="96"/>
      <c r="AC57" s="15"/>
      <c r="AD57" s="15"/>
      <c r="AE57" s="97"/>
      <c r="AF57" s="93"/>
      <c r="AG57" s="93"/>
    </row>
    <row r="58" spans="1:34" s="23" customFormat="1" ht="18" x14ac:dyDescent="0.3">
      <c r="A58" s="1142"/>
      <c r="B58" s="1143"/>
      <c r="C58" s="1507" t="s">
        <v>80</v>
      </c>
      <c r="D58" s="1508"/>
      <c r="E58" s="1508"/>
      <c r="F58" s="1508"/>
      <c r="G58" s="1508"/>
      <c r="H58" s="1508"/>
      <c r="I58" s="1508"/>
      <c r="J58" s="1508"/>
      <c r="K58" s="1508"/>
      <c r="L58" s="1508"/>
      <c r="M58" s="1508"/>
      <c r="N58" s="1509"/>
      <c r="O58" s="1210">
        <f>SUM(P58:X58)</f>
        <v>14</v>
      </c>
      <c r="P58" s="1144">
        <v>3</v>
      </c>
      <c r="Q58" s="1145"/>
      <c r="R58" s="1146">
        <v>3</v>
      </c>
      <c r="S58" s="1145"/>
      <c r="T58" s="1146">
        <v>2</v>
      </c>
      <c r="U58" s="1147"/>
      <c r="V58" s="1146">
        <v>4</v>
      </c>
      <c r="W58" s="1145"/>
      <c r="X58" s="1146">
        <v>2</v>
      </c>
      <c r="Y58" s="1148"/>
      <c r="Z58" s="846"/>
      <c r="AA58" s="250"/>
      <c r="AC58" s="93"/>
      <c r="AD58" s="93"/>
      <c r="AE58" s="94"/>
      <c r="AF58" s="93"/>
      <c r="AG58" s="93"/>
    </row>
    <row r="59" spans="1:34" s="16" customFormat="1" ht="18" x14ac:dyDescent="0.3">
      <c r="A59" s="1149"/>
      <c r="B59" s="1143"/>
      <c r="C59" s="1507" t="s">
        <v>81</v>
      </c>
      <c r="D59" s="1508"/>
      <c r="E59" s="1508"/>
      <c r="F59" s="1508"/>
      <c r="G59" s="1508"/>
      <c r="H59" s="1508"/>
      <c r="I59" s="1508"/>
      <c r="J59" s="1508"/>
      <c r="K59" s="1508"/>
      <c r="L59" s="1508"/>
      <c r="M59" s="1508"/>
      <c r="N59" s="1509"/>
      <c r="O59" s="1210">
        <f>SUM(P59:X59)</f>
        <v>32</v>
      </c>
      <c r="P59" s="1150">
        <v>6</v>
      </c>
      <c r="Q59" s="1151"/>
      <c r="R59" s="1152">
        <v>7</v>
      </c>
      <c r="S59" s="1151"/>
      <c r="T59" s="844">
        <v>8</v>
      </c>
      <c r="U59" s="1153"/>
      <c r="V59" s="844">
        <v>5</v>
      </c>
      <c r="W59" s="1154"/>
      <c r="X59" s="844">
        <v>6</v>
      </c>
      <c r="Y59" s="1155"/>
      <c r="Z59" s="846"/>
      <c r="AA59" s="250"/>
      <c r="AC59" s="105"/>
      <c r="AD59" s="105"/>
      <c r="AE59" s="106"/>
      <c r="AF59" s="15"/>
      <c r="AG59" s="15"/>
    </row>
    <row r="60" spans="1:34" s="23" customFormat="1" ht="18" x14ac:dyDescent="0.3">
      <c r="A60" s="1156"/>
      <c r="B60" s="1143"/>
      <c r="C60" s="1507" t="s">
        <v>302</v>
      </c>
      <c r="D60" s="1508"/>
      <c r="E60" s="1508"/>
      <c r="F60" s="1508"/>
      <c r="G60" s="1508"/>
      <c r="H60" s="1508"/>
      <c r="I60" s="1508"/>
      <c r="J60" s="1508"/>
      <c r="K60" s="1508"/>
      <c r="L60" s="1508"/>
      <c r="M60" s="1508"/>
      <c r="N60" s="1509"/>
      <c r="O60" s="1210">
        <f>SUM(P60:X60)</f>
        <v>0</v>
      </c>
      <c r="P60" s="1157"/>
      <c r="Q60" s="1155"/>
      <c r="R60" s="1158"/>
      <c r="S60" s="1155"/>
      <c r="T60" s="1158"/>
      <c r="U60" s="1159"/>
      <c r="V60" s="1158"/>
      <c r="W60" s="1155"/>
      <c r="X60" s="844"/>
      <c r="Y60" s="1155"/>
      <c r="Z60" s="846"/>
      <c r="AA60" s="102"/>
      <c r="AC60" s="105"/>
      <c r="AD60" s="105"/>
      <c r="AE60" s="106"/>
      <c r="AF60" s="93"/>
      <c r="AG60" s="93"/>
    </row>
    <row r="61" spans="1:34" s="23" customFormat="1" ht="18.600000000000001" thickBot="1" x14ac:dyDescent="0.35">
      <c r="A61" s="1156"/>
      <c r="B61" s="1143"/>
      <c r="C61" s="1510" t="s">
        <v>83</v>
      </c>
      <c r="D61" s="1511"/>
      <c r="E61" s="1511"/>
      <c r="F61" s="1511"/>
      <c r="G61" s="1511"/>
      <c r="H61" s="1511"/>
      <c r="I61" s="1511"/>
      <c r="J61" s="1511"/>
      <c r="K61" s="1511"/>
      <c r="L61" s="1511"/>
      <c r="M61" s="1511"/>
      <c r="N61" s="1512"/>
      <c r="O61" s="1211">
        <f>SUM(P61:X61)</f>
        <v>1</v>
      </c>
      <c r="P61" s="1059"/>
      <c r="Q61" s="1160"/>
      <c r="R61" s="1056"/>
      <c r="S61" s="1160"/>
      <c r="T61" s="1056"/>
      <c r="U61" s="1161"/>
      <c r="V61" s="1056"/>
      <c r="W61" s="1160"/>
      <c r="X61" s="1056">
        <v>1</v>
      </c>
      <c r="Y61" s="1160"/>
      <c r="Z61" s="846"/>
      <c r="AA61" s="102"/>
      <c r="AC61" s="105"/>
      <c r="AD61" s="105"/>
      <c r="AE61" s="106"/>
      <c r="AF61" s="93"/>
      <c r="AG61" s="93"/>
    </row>
    <row r="62" spans="1:34" s="23" customFormat="1" ht="18" x14ac:dyDescent="0.3">
      <c r="A62" s="1156"/>
      <c r="B62" s="394"/>
      <c r="C62" s="1162"/>
      <c r="D62" s="1162"/>
      <c r="E62" s="1162"/>
      <c r="F62" s="1162"/>
      <c r="G62" s="1162"/>
      <c r="H62" s="1162"/>
      <c r="I62" s="1162"/>
      <c r="J62" s="1162"/>
      <c r="K62" s="1162"/>
      <c r="L62" s="1162"/>
      <c r="M62" s="1162"/>
      <c r="N62" s="1162"/>
      <c r="O62" s="1212"/>
      <c r="P62" s="846"/>
      <c r="Q62" s="846"/>
      <c r="R62" s="846"/>
      <c r="S62" s="846"/>
      <c r="T62" s="846"/>
      <c r="U62" s="846"/>
      <c r="V62" s="846"/>
      <c r="W62" s="846"/>
      <c r="X62" s="846"/>
      <c r="Y62" s="846"/>
      <c r="Z62" s="846"/>
      <c r="AA62" s="102"/>
      <c r="AC62" s="105"/>
      <c r="AD62" s="105"/>
      <c r="AE62" s="106"/>
      <c r="AF62" s="93"/>
      <c r="AG62" s="93"/>
    </row>
    <row r="63" spans="1:34" s="105" customFormat="1" ht="17.399999999999999" x14ac:dyDescent="0.3">
      <c r="A63" s="1400" t="s">
        <v>303</v>
      </c>
      <c r="B63" s="1400"/>
      <c r="C63" s="1400"/>
      <c r="D63" s="1400"/>
      <c r="E63" s="1400"/>
      <c r="F63" s="1400"/>
      <c r="G63" s="1400"/>
      <c r="H63" s="1400"/>
      <c r="I63" s="1400"/>
      <c r="J63" s="1400"/>
      <c r="K63" s="1400"/>
      <c r="L63" s="1400"/>
      <c r="M63" s="1400"/>
      <c r="N63" s="1400"/>
      <c r="O63" s="1400"/>
      <c r="P63" s="1400"/>
      <c r="Q63" s="1400"/>
      <c r="R63" s="1400"/>
      <c r="S63" s="1400"/>
      <c r="T63" s="1400"/>
      <c r="U63" s="1400"/>
      <c r="V63" s="1400"/>
      <c r="W63" s="1400"/>
      <c r="X63" s="1400"/>
      <c r="Y63" s="1163"/>
      <c r="Z63" s="1163"/>
      <c r="AE63" s="106"/>
    </row>
    <row r="64" spans="1:34" s="105" customFormat="1" ht="18" thickBot="1" x14ac:dyDescent="0.35">
      <c r="A64" s="1164"/>
      <c r="B64" s="1164"/>
      <c r="C64" s="1164"/>
      <c r="D64" s="1164"/>
      <c r="E64" s="1164"/>
      <c r="F64" s="1164"/>
      <c r="G64" s="1164"/>
      <c r="H64" s="1164"/>
      <c r="I64" s="1164"/>
      <c r="J64" s="1164"/>
      <c r="K64" s="1164"/>
      <c r="L64" s="1164"/>
      <c r="M64" s="1164"/>
      <c r="N64" s="1164"/>
      <c r="O64" s="1165"/>
      <c r="P64" s="1165"/>
      <c r="Q64" s="1165"/>
      <c r="R64" s="1165"/>
      <c r="S64" s="1165"/>
      <c r="T64" s="1165"/>
      <c r="U64" s="1165"/>
      <c r="V64" s="1166"/>
      <c r="W64" s="1166"/>
      <c r="X64" s="1165"/>
      <c r="Y64" s="1164"/>
      <c r="Z64" s="1164"/>
      <c r="AA64" s="13"/>
      <c r="AB64" s="115"/>
      <c r="AE64" s="106"/>
      <c r="AH64" s="116"/>
    </row>
    <row r="65" spans="1:31" s="105" customFormat="1" ht="17.399999999999999" x14ac:dyDescent="0.3">
      <c r="A65" s="1167" t="s">
        <v>85</v>
      </c>
      <c r="B65" s="1504" t="s">
        <v>86</v>
      </c>
      <c r="C65" s="1504"/>
      <c r="D65" s="1504"/>
      <c r="E65" s="1504"/>
      <c r="F65" s="1504"/>
      <c r="G65" s="1504"/>
      <c r="H65" s="1504"/>
      <c r="I65" s="1504"/>
      <c r="J65" s="1504"/>
      <c r="K65" s="1504"/>
      <c r="L65" s="1504"/>
      <c r="M65" s="1504"/>
      <c r="N65" s="1504"/>
      <c r="O65" s="1504"/>
      <c r="P65" s="1504"/>
      <c r="Q65" s="1504"/>
      <c r="R65" s="1504"/>
      <c r="S65" s="1504"/>
      <c r="T65" s="1168"/>
      <c r="U65" s="1168"/>
      <c r="V65" s="1168"/>
      <c r="W65" s="1168"/>
      <c r="X65" s="1168"/>
      <c r="Y65" s="1169"/>
      <c r="Z65" s="1169"/>
      <c r="AE65" s="106"/>
    </row>
    <row r="66" spans="1:31" s="105" customFormat="1" ht="18" x14ac:dyDescent="0.3">
      <c r="A66" s="1170" t="s">
        <v>89</v>
      </c>
      <c r="B66" s="1499" t="s">
        <v>90</v>
      </c>
      <c r="C66" s="1499"/>
      <c r="D66" s="1499"/>
      <c r="E66" s="1499"/>
      <c r="F66" s="1499"/>
      <c r="G66" s="1499"/>
      <c r="H66" s="1499"/>
      <c r="I66" s="1499"/>
      <c r="J66" s="1499"/>
      <c r="K66" s="1499"/>
      <c r="L66" s="1499"/>
      <c r="M66" s="1499"/>
      <c r="N66" s="1499"/>
      <c r="O66" s="1499"/>
      <c r="P66" s="1499"/>
      <c r="Q66" s="1499"/>
      <c r="R66" s="1499"/>
      <c r="S66" s="1499"/>
      <c r="T66" s="394"/>
      <c r="U66" s="394"/>
      <c r="V66" s="394"/>
      <c r="W66" s="394"/>
      <c r="X66" s="394"/>
      <c r="Y66" s="1171"/>
      <c r="Z66" s="1171"/>
      <c r="AE66" s="106"/>
    </row>
    <row r="67" spans="1:31" s="105" customFormat="1" ht="18" x14ac:dyDescent="0.3">
      <c r="A67" s="1172" t="s">
        <v>89</v>
      </c>
      <c r="B67" s="1501" t="s">
        <v>93</v>
      </c>
      <c r="C67" s="1501"/>
      <c r="D67" s="1501"/>
      <c r="E67" s="1501"/>
      <c r="F67" s="1501"/>
      <c r="G67" s="1501"/>
      <c r="H67" s="1501"/>
      <c r="I67" s="1501"/>
      <c r="J67" s="1501"/>
      <c r="K67" s="1501"/>
      <c r="L67" s="1501"/>
      <c r="M67" s="1501"/>
      <c r="N67" s="1501"/>
      <c r="O67" s="1501"/>
      <c r="P67" s="1501"/>
      <c r="Q67" s="1501"/>
      <c r="R67" s="1501"/>
      <c r="S67" s="1501"/>
      <c r="T67" s="394"/>
      <c r="U67" s="394"/>
      <c r="V67" s="394"/>
      <c r="W67" s="394"/>
      <c r="X67" s="394"/>
      <c r="Y67" s="1171"/>
      <c r="Z67" s="1171"/>
      <c r="AE67" s="106"/>
    </row>
    <row r="68" spans="1:31" s="105" customFormat="1" ht="18" x14ac:dyDescent="0.3">
      <c r="A68" s="1172">
        <v>203</v>
      </c>
      <c r="B68" s="1499" t="s">
        <v>95</v>
      </c>
      <c r="C68" s="1499"/>
      <c r="D68" s="1499"/>
      <c r="E68" s="1499"/>
      <c r="F68" s="1499"/>
      <c r="G68" s="1499"/>
      <c r="H68" s="1499"/>
      <c r="I68" s="1499"/>
      <c r="J68" s="1499"/>
      <c r="K68" s="1499"/>
      <c r="L68" s="1499"/>
      <c r="M68" s="1499"/>
      <c r="N68" s="1499"/>
      <c r="O68" s="1499"/>
      <c r="P68" s="1499"/>
      <c r="Q68" s="1499"/>
      <c r="R68" s="1499"/>
      <c r="S68" s="1499"/>
      <c r="T68" s="394"/>
      <c r="U68" s="394"/>
      <c r="V68" s="394"/>
      <c r="W68" s="394"/>
      <c r="X68" s="394"/>
      <c r="Y68" s="1171"/>
      <c r="Z68" s="1171"/>
      <c r="AE68" s="106"/>
    </row>
    <row r="69" spans="1:31" s="105" customFormat="1" ht="18" x14ac:dyDescent="0.3">
      <c r="A69" s="1172">
        <v>102</v>
      </c>
      <c r="B69" s="1499" t="s">
        <v>98</v>
      </c>
      <c r="C69" s="1499"/>
      <c r="D69" s="1499"/>
      <c r="E69" s="1499"/>
      <c r="F69" s="1499"/>
      <c r="G69" s="1499"/>
      <c r="H69" s="1499"/>
      <c r="I69" s="1499"/>
      <c r="J69" s="1499"/>
      <c r="K69" s="1499"/>
      <c r="L69" s="1499"/>
      <c r="M69" s="1499"/>
      <c r="N69" s="1499"/>
      <c r="O69" s="1499"/>
      <c r="P69" s="1499"/>
      <c r="Q69" s="1499"/>
      <c r="R69" s="1499"/>
      <c r="S69" s="1499"/>
      <c r="T69" s="394"/>
      <c r="U69" s="394"/>
      <c r="V69" s="394"/>
      <c r="W69" s="394"/>
      <c r="X69" s="394"/>
      <c r="Y69" s="1171"/>
      <c r="Z69" s="1171"/>
      <c r="AE69" s="106"/>
    </row>
    <row r="70" spans="1:31" s="105" customFormat="1" ht="18.600000000000001" thickBot="1" x14ac:dyDescent="0.35">
      <c r="A70" s="1173" t="s">
        <v>101</v>
      </c>
      <c r="B70" s="1501" t="s">
        <v>102</v>
      </c>
      <c r="C70" s="1501"/>
      <c r="D70" s="1501"/>
      <c r="E70" s="1501"/>
      <c r="F70" s="1501"/>
      <c r="G70" s="1501"/>
      <c r="H70" s="1501"/>
      <c r="I70" s="1501"/>
      <c r="J70" s="1501"/>
      <c r="K70" s="1501"/>
      <c r="L70" s="1501"/>
      <c r="M70" s="1501"/>
      <c r="N70" s="1501"/>
      <c r="O70" s="1501"/>
      <c r="P70" s="1501"/>
      <c r="Q70" s="1501"/>
      <c r="R70" s="1501"/>
      <c r="S70" s="1501"/>
      <c r="T70" s="394"/>
      <c r="U70" s="394"/>
      <c r="V70" s="394"/>
      <c r="W70" s="394"/>
      <c r="X70" s="394"/>
      <c r="Y70" s="1171"/>
      <c r="Z70" s="1171"/>
      <c r="AE70" s="106"/>
    </row>
    <row r="71" spans="1:31" s="105" customFormat="1" ht="17.399999999999999" x14ac:dyDescent="0.3">
      <c r="A71" s="1174"/>
      <c r="B71" s="1504" t="s">
        <v>87</v>
      </c>
      <c r="C71" s="1504"/>
      <c r="D71" s="1504"/>
      <c r="E71" s="1504"/>
      <c r="F71" s="1504"/>
      <c r="G71" s="1504"/>
      <c r="H71" s="1504"/>
      <c r="I71" s="1504"/>
      <c r="J71" s="1504"/>
      <c r="K71" s="1504"/>
      <c r="L71" s="1504"/>
      <c r="M71" s="1504"/>
      <c r="N71" s="1504"/>
      <c r="O71" s="1504"/>
      <c r="P71" s="1504"/>
      <c r="Q71" s="1504"/>
      <c r="R71" s="1504"/>
      <c r="S71" s="1504"/>
      <c r="T71" s="1168"/>
      <c r="U71" s="1168"/>
      <c r="V71" s="1168"/>
      <c r="W71" s="1168"/>
      <c r="X71" s="1168"/>
      <c r="Y71" s="1169"/>
      <c r="Z71" s="1169"/>
      <c r="AE71" s="106"/>
    </row>
    <row r="72" spans="1:31" s="105" customFormat="1" ht="18" x14ac:dyDescent="0.3">
      <c r="A72" s="1175" t="s">
        <v>89</v>
      </c>
      <c r="B72" s="1499" t="s">
        <v>91</v>
      </c>
      <c r="C72" s="1499"/>
      <c r="D72" s="1499"/>
      <c r="E72" s="1499"/>
      <c r="F72" s="1499"/>
      <c r="G72" s="1499"/>
      <c r="H72" s="1499"/>
      <c r="I72" s="1499"/>
      <c r="J72" s="1499"/>
      <c r="K72" s="1499"/>
      <c r="L72" s="1499"/>
      <c r="M72" s="1499"/>
      <c r="N72" s="1499"/>
      <c r="O72" s="1499"/>
      <c r="P72" s="1499"/>
      <c r="Q72" s="1499"/>
      <c r="R72" s="1499"/>
      <c r="S72" s="1499"/>
      <c r="T72" s="394"/>
      <c r="U72" s="394"/>
      <c r="V72" s="394"/>
      <c r="W72" s="394"/>
      <c r="X72" s="394"/>
      <c r="Y72" s="1171"/>
      <c r="Z72" s="1171"/>
      <c r="AE72" s="106"/>
    </row>
    <row r="73" spans="1:31" s="105" customFormat="1" ht="18" x14ac:dyDescent="0.3">
      <c r="A73" s="1176" t="s">
        <v>89</v>
      </c>
      <c r="B73" s="1505" t="s">
        <v>94</v>
      </c>
      <c r="C73" s="1505"/>
      <c r="D73" s="1505"/>
      <c r="E73" s="1505"/>
      <c r="F73" s="1505"/>
      <c r="G73" s="1505"/>
      <c r="H73" s="1505"/>
      <c r="I73" s="1505"/>
      <c r="J73" s="1505"/>
      <c r="K73" s="1505"/>
      <c r="L73" s="1505"/>
      <c r="M73" s="1505"/>
      <c r="N73" s="1505"/>
      <c r="O73" s="1505"/>
      <c r="P73" s="1505"/>
      <c r="Q73" s="1505"/>
      <c r="R73" s="1505"/>
      <c r="S73" s="1505"/>
      <c r="T73" s="394"/>
      <c r="U73" s="394"/>
      <c r="V73" s="394"/>
      <c r="W73" s="394"/>
      <c r="X73" s="394"/>
      <c r="Y73" s="1171"/>
      <c r="Z73" s="1171"/>
      <c r="AE73" s="106"/>
    </row>
    <row r="74" spans="1:31" s="105" customFormat="1" ht="18" x14ac:dyDescent="0.3">
      <c r="A74" s="1177" t="s">
        <v>96</v>
      </c>
      <c r="B74" s="1505" t="s">
        <v>97</v>
      </c>
      <c r="C74" s="1505"/>
      <c r="D74" s="1505"/>
      <c r="E74" s="1505"/>
      <c r="F74" s="1505"/>
      <c r="G74" s="1505"/>
      <c r="H74" s="1505"/>
      <c r="I74" s="1505"/>
      <c r="J74" s="1505"/>
      <c r="K74" s="1505"/>
      <c r="L74" s="1505"/>
      <c r="M74" s="1505"/>
      <c r="N74" s="1505"/>
      <c r="O74" s="1505"/>
      <c r="P74" s="1505"/>
      <c r="Q74" s="1505"/>
      <c r="R74" s="1505"/>
      <c r="S74" s="1505"/>
      <c r="T74" s="394"/>
      <c r="U74" s="394"/>
      <c r="V74" s="394"/>
      <c r="W74" s="394"/>
      <c r="X74" s="394"/>
      <c r="Y74" s="1171"/>
      <c r="Z74" s="1171"/>
      <c r="AE74" s="106"/>
    </row>
    <row r="75" spans="1:31" s="105" customFormat="1" ht="18" x14ac:dyDescent="0.3">
      <c r="A75" s="1176" t="s">
        <v>99</v>
      </c>
      <c r="B75" s="1499" t="s">
        <v>100</v>
      </c>
      <c r="C75" s="1499"/>
      <c r="D75" s="1499"/>
      <c r="E75" s="1499"/>
      <c r="F75" s="1499"/>
      <c r="G75" s="1499"/>
      <c r="H75" s="1499"/>
      <c r="I75" s="1499"/>
      <c r="J75" s="1499"/>
      <c r="K75" s="1499"/>
      <c r="L75" s="1499"/>
      <c r="M75" s="1499"/>
      <c r="N75" s="1499"/>
      <c r="O75" s="1499"/>
      <c r="P75" s="1499"/>
      <c r="Q75" s="1499"/>
      <c r="R75" s="1499"/>
      <c r="S75" s="1499"/>
      <c r="T75" s="394"/>
      <c r="U75" s="394"/>
      <c r="V75" s="394"/>
      <c r="W75" s="394"/>
      <c r="X75" s="394"/>
      <c r="Y75" s="1171"/>
      <c r="Z75" s="1171"/>
      <c r="AE75" s="106"/>
    </row>
    <row r="76" spans="1:31" s="105" customFormat="1" ht="18.600000000000001" thickBot="1" x14ac:dyDescent="0.35">
      <c r="A76" s="1178" t="s">
        <v>103</v>
      </c>
      <c r="B76" s="1506" t="s">
        <v>104</v>
      </c>
      <c r="C76" s="1506"/>
      <c r="D76" s="1506"/>
      <c r="E76" s="1506"/>
      <c r="F76" s="1506"/>
      <c r="G76" s="1506"/>
      <c r="H76" s="1506"/>
      <c r="I76" s="1506"/>
      <c r="J76" s="1506"/>
      <c r="K76" s="1506"/>
      <c r="L76" s="1506"/>
      <c r="M76" s="1506"/>
      <c r="N76" s="1506"/>
      <c r="O76" s="1506"/>
      <c r="P76" s="1506"/>
      <c r="Q76" s="1506"/>
      <c r="R76" s="1506"/>
      <c r="S76" s="1506"/>
      <c r="T76" s="394"/>
      <c r="U76" s="394"/>
      <c r="V76" s="394"/>
      <c r="W76" s="394"/>
      <c r="X76" s="394"/>
      <c r="Y76" s="1171"/>
      <c r="Z76" s="1171"/>
      <c r="AE76" s="106"/>
    </row>
    <row r="77" spans="1:31" s="105" customFormat="1" ht="17.399999999999999" x14ac:dyDescent="0.3">
      <c r="A77" s="1179"/>
      <c r="B77" s="1498" t="s">
        <v>88</v>
      </c>
      <c r="C77" s="1498"/>
      <c r="D77" s="1498"/>
      <c r="E77" s="1498"/>
      <c r="F77" s="1498"/>
      <c r="G77" s="1498"/>
      <c r="H77" s="1498"/>
      <c r="I77" s="1498"/>
      <c r="J77" s="1498"/>
      <c r="K77" s="1498"/>
      <c r="L77" s="1498"/>
      <c r="M77" s="1498"/>
      <c r="N77" s="1498"/>
      <c r="O77" s="1498"/>
      <c r="P77" s="1498"/>
      <c r="Q77" s="1498"/>
      <c r="R77" s="1498"/>
      <c r="S77" s="1498"/>
      <c r="T77" s="1168"/>
      <c r="U77" s="1168"/>
      <c r="V77" s="1168"/>
      <c r="W77" s="1168"/>
      <c r="X77" s="1168"/>
      <c r="Y77" s="1169"/>
      <c r="Z77" s="1169"/>
      <c r="AE77" s="106"/>
    </row>
    <row r="78" spans="1:31" s="105" customFormat="1" ht="18" x14ac:dyDescent="0.3">
      <c r="A78" s="1180"/>
      <c r="B78" s="1719" t="s">
        <v>92</v>
      </c>
      <c r="C78" s="1719"/>
      <c r="D78" s="1719"/>
      <c r="E78" s="1719"/>
      <c r="F78" s="1719"/>
      <c r="G78" s="1719"/>
      <c r="H78" s="1719"/>
      <c r="I78" s="1719"/>
      <c r="J78" s="1719"/>
      <c r="K78" s="1719"/>
      <c r="L78" s="1719"/>
      <c r="M78" s="1719"/>
      <c r="N78" s="1719"/>
      <c r="O78" s="1719"/>
      <c r="P78" s="1719"/>
      <c r="Q78" s="1719"/>
      <c r="R78" s="1719"/>
      <c r="S78" s="1719"/>
      <c r="T78" s="394"/>
      <c r="U78" s="394"/>
      <c r="V78" s="394"/>
      <c r="W78" s="394"/>
      <c r="X78" s="394"/>
      <c r="Y78" s="1171"/>
      <c r="Z78" s="1171"/>
      <c r="AE78" s="106"/>
    </row>
    <row r="79" spans="1:31" s="105" customFormat="1" ht="18.600000000000001" thickBot="1" x14ac:dyDescent="0.35">
      <c r="A79" s="1173"/>
      <c r="B79" s="1500"/>
      <c r="C79" s="1500"/>
      <c r="D79" s="1500"/>
      <c r="E79" s="1500"/>
      <c r="F79" s="1500"/>
      <c r="G79" s="1500"/>
      <c r="H79" s="1500"/>
      <c r="I79" s="1500"/>
      <c r="J79" s="1500"/>
      <c r="K79" s="1500"/>
      <c r="L79" s="1500"/>
      <c r="M79" s="1500"/>
      <c r="N79" s="1500"/>
      <c r="O79" s="1500"/>
      <c r="P79" s="1500"/>
      <c r="Q79" s="1500"/>
      <c r="R79" s="1500"/>
      <c r="S79" s="1500"/>
      <c r="T79" s="394"/>
      <c r="U79" s="394"/>
      <c r="V79" s="394"/>
      <c r="W79" s="394"/>
      <c r="X79" s="394"/>
      <c r="Y79" s="1171"/>
      <c r="Z79" s="1171"/>
      <c r="AE79" s="106"/>
    </row>
    <row r="80" spans="1:31" s="105" customFormat="1" ht="18" x14ac:dyDescent="0.35">
      <c r="A80" s="1181"/>
      <c r="B80" s="1181"/>
      <c r="C80" s="1182"/>
      <c r="D80" s="1183"/>
      <c r="E80" s="1184"/>
      <c r="F80" s="1184"/>
      <c r="G80" s="1184"/>
      <c r="H80" s="1184"/>
      <c r="I80" s="1184"/>
      <c r="J80" s="1184"/>
      <c r="K80" s="1184"/>
      <c r="L80" s="1184"/>
      <c r="M80" s="1184"/>
      <c r="N80" s="1184"/>
      <c r="O80" s="1185"/>
      <c r="P80" s="394"/>
      <c r="Q80" s="394"/>
      <c r="R80" s="394"/>
      <c r="S80" s="394"/>
      <c r="T80" s="394"/>
      <c r="U80" s="394"/>
      <c r="V80" s="394"/>
      <c r="W80" s="394"/>
      <c r="X80" s="394"/>
      <c r="Y80" s="1171"/>
      <c r="Z80" s="1171"/>
      <c r="AE80" s="106"/>
    </row>
    <row r="81" spans="1:33" s="105" customFormat="1" ht="21" x14ac:dyDescent="0.3">
      <c r="A81" s="1502" t="s">
        <v>304</v>
      </c>
      <c r="B81" s="1503"/>
      <c r="C81" s="1503"/>
      <c r="D81" s="1503"/>
      <c r="E81" s="1503"/>
      <c r="F81" s="1503"/>
      <c r="G81" s="1503"/>
      <c r="H81" s="1503"/>
      <c r="I81" s="1503"/>
      <c r="J81" s="1503"/>
      <c r="K81" s="1503"/>
      <c r="L81" s="1503"/>
      <c r="M81" s="1503"/>
      <c r="N81" s="1503"/>
      <c r="O81" s="1503"/>
      <c r="P81" s="1503"/>
      <c r="Q81" s="1503"/>
      <c r="R81" s="1503"/>
      <c r="S81" s="1503"/>
      <c r="T81" s="1503"/>
      <c r="U81" s="1503"/>
      <c r="V81" s="1503"/>
      <c r="W81" s="1503"/>
      <c r="X81" s="1503"/>
      <c r="Y81" s="1273"/>
      <c r="Z81" s="1273"/>
      <c r="AE81" s="106"/>
    </row>
    <row r="82" spans="1:33" s="105" customFormat="1" ht="21" x14ac:dyDescent="0.3">
      <c r="A82" s="1496" t="s">
        <v>315</v>
      </c>
      <c r="B82" s="1497"/>
      <c r="C82" s="1497"/>
      <c r="D82" s="1497"/>
      <c r="E82" s="1497"/>
      <c r="F82" s="1497"/>
      <c r="G82" s="1497"/>
      <c r="H82" s="1497"/>
      <c r="I82" s="1497"/>
      <c r="J82" s="1497"/>
      <c r="K82" s="1497"/>
      <c r="L82" s="1497"/>
      <c r="M82" s="1497"/>
      <c r="N82" s="1497"/>
      <c r="O82" s="1497"/>
      <c r="P82" s="1497"/>
      <c r="Q82" s="1497"/>
      <c r="R82" s="1497"/>
      <c r="S82" s="1497"/>
      <c r="T82" s="1497"/>
      <c r="U82" s="1497"/>
      <c r="V82" s="1497"/>
      <c r="W82" s="1497"/>
      <c r="X82" s="1497"/>
      <c r="Y82" s="1497"/>
      <c r="Z82" s="1497"/>
      <c r="AE82" s="106"/>
    </row>
    <row r="83" spans="1:33" s="105" customFormat="1" ht="21" x14ac:dyDescent="0.3">
      <c r="A83" s="1497" t="s">
        <v>314</v>
      </c>
      <c r="B83" s="1497"/>
      <c r="C83" s="1497"/>
      <c r="D83" s="1497"/>
      <c r="E83" s="1497"/>
      <c r="F83" s="1497"/>
      <c r="G83" s="1497"/>
      <c r="H83" s="1497"/>
      <c r="I83" s="1497"/>
      <c r="J83" s="1497"/>
      <c r="K83" s="1497"/>
      <c r="L83" s="1497"/>
      <c r="M83" s="1497"/>
      <c r="N83" s="1497"/>
      <c r="O83" s="1497"/>
      <c r="P83" s="1497"/>
      <c r="Q83" s="1497"/>
      <c r="R83" s="1497"/>
      <c r="S83" s="1497"/>
      <c r="T83" s="1497"/>
      <c r="U83" s="1497"/>
      <c r="V83" s="1497"/>
      <c r="W83" s="1497"/>
      <c r="X83" s="1497"/>
      <c r="Y83" s="1497"/>
      <c r="Z83" s="1497"/>
      <c r="AE83" s="106"/>
    </row>
    <row r="84" spans="1:33" ht="21" x14ac:dyDescent="0.4">
      <c r="A84" s="1274"/>
      <c r="B84" s="1275"/>
      <c r="C84" s="1276"/>
      <c r="D84" s="1276"/>
      <c r="E84" s="1276"/>
      <c r="F84" s="1276"/>
      <c r="G84" s="1276"/>
      <c r="H84" s="1276"/>
      <c r="I84" s="1276"/>
      <c r="J84" s="1276"/>
      <c r="K84" s="1277"/>
      <c r="L84" s="1277"/>
      <c r="M84" s="1277"/>
      <c r="N84" s="1277"/>
      <c r="O84" s="1278"/>
      <c r="P84" s="1279"/>
      <c r="Q84" s="1279"/>
      <c r="R84" s="1279"/>
      <c r="S84" s="1279"/>
      <c r="T84" s="1279"/>
      <c r="U84" s="1279"/>
      <c r="V84" s="1280"/>
      <c r="W84" s="1280"/>
      <c r="X84" s="1279"/>
      <c r="Y84" s="1276"/>
      <c r="Z84" s="1276"/>
      <c r="AA84" s="105"/>
      <c r="AB84" s="105"/>
    </row>
    <row r="85" spans="1:33" s="128" customFormat="1" ht="21" x14ac:dyDescent="0.4">
      <c r="A85" s="1281"/>
      <c r="B85" s="1282" t="s">
        <v>105</v>
      </c>
      <c r="C85" s="1389" t="s">
        <v>105</v>
      </c>
      <c r="D85" s="1389"/>
      <c r="E85" s="1389"/>
      <c r="F85" s="1389"/>
      <c r="G85" s="1389"/>
      <c r="H85" s="1389"/>
      <c r="I85" s="1389"/>
      <c r="J85" s="1389"/>
      <c r="K85" s="1389"/>
      <c r="L85" s="1283"/>
      <c r="M85" s="1284"/>
      <c r="N85" s="1284"/>
      <c r="O85" s="1285" t="s">
        <v>105</v>
      </c>
      <c r="P85" s="147"/>
      <c r="Q85" s="147"/>
      <c r="R85" s="147"/>
      <c r="S85" s="147"/>
      <c r="T85" s="147"/>
      <c r="U85" s="147"/>
      <c r="V85" s="1286"/>
      <c r="W85" s="1286"/>
      <c r="X85" s="147"/>
      <c r="Y85" s="147"/>
      <c r="Z85" s="147"/>
      <c r="AA85" s="126"/>
      <c r="AB85" s="127"/>
      <c r="AC85" s="126"/>
      <c r="AD85" s="131"/>
      <c r="AE85" s="132"/>
      <c r="AF85" s="131"/>
      <c r="AG85" s="131"/>
    </row>
    <row r="86" spans="1:33" s="131" customFormat="1" ht="21" x14ac:dyDescent="0.4">
      <c r="A86" s="1281"/>
      <c r="B86" s="1287" t="s">
        <v>115</v>
      </c>
      <c r="C86" s="1390" t="s">
        <v>106</v>
      </c>
      <c r="D86" s="1390"/>
      <c r="E86" s="1390"/>
      <c r="F86" s="1390"/>
      <c r="G86" s="1390"/>
      <c r="H86" s="1390"/>
      <c r="I86" s="1390"/>
      <c r="J86" s="1390"/>
      <c r="K86" s="1390"/>
      <c r="L86" s="1288"/>
      <c r="M86" s="1289"/>
      <c r="N86" s="1289"/>
      <c r="O86" s="1391" t="s">
        <v>107</v>
      </c>
      <c r="P86" s="1391"/>
      <c r="Q86" s="1391"/>
      <c r="R86" s="1391"/>
      <c r="S86" s="1391"/>
      <c r="T86" s="1391"/>
      <c r="U86" s="1391"/>
      <c r="V86" s="1391"/>
      <c r="W86" s="1290"/>
      <c r="X86" s="147"/>
      <c r="Y86" s="147"/>
      <c r="Z86" s="147"/>
      <c r="AA86" s="126"/>
      <c r="AB86" s="126"/>
      <c r="AC86" s="126"/>
      <c r="AE86" s="132"/>
    </row>
    <row r="87" spans="1:33" s="131" customFormat="1" ht="21" x14ac:dyDescent="0.4">
      <c r="A87" s="1281"/>
      <c r="B87" s="1291"/>
      <c r="C87" s="1392" t="s">
        <v>109</v>
      </c>
      <c r="D87" s="1392"/>
      <c r="E87" s="1392"/>
      <c r="F87" s="1392"/>
      <c r="G87" s="1392"/>
      <c r="H87" s="1392"/>
      <c r="I87" s="1392"/>
      <c r="J87" s="1392"/>
      <c r="K87" s="1392"/>
      <c r="L87" s="1292"/>
      <c r="M87" s="1289"/>
      <c r="N87" s="1289"/>
      <c r="O87" s="1391"/>
      <c r="P87" s="1391"/>
      <c r="Q87" s="1391"/>
      <c r="R87" s="1391"/>
      <c r="S87" s="1391"/>
      <c r="T87" s="1391"/>
      <c r="U87" s="1391"/>
      <c r="V87" s="1391"/>
      <c r="W87" s="1290"/>
      <c r="X87" s="147"/>
      <c r="Y87" s="147"/>
      <c r="Z87" s="147"/>
      <c r="AA87" s="126"/>
      <c r="AB87" s="126"/>
      <c r="AC87" s="126"/>
      <c r="AE87" s="132"/>
    </row>
    <row r="88" spans="1:33" s="131" customFormat="1" ht="21" x14ac:dyDescent="0.4">
      <c r="A88" s="1281"/>
      <c r="B88" s="1293" t="s">
        <v>116</v>
      </c>
      <c r="C88" s="1392"/>
      <c r="D88" s="1392"/>
      <c r="E88" s="1392"/>
      <c r="F88" s="1392"/>
      <c r="G88" s="1392"/>
      <c r="H88" s="1392"/>
      <c r="I88" s="1392"/>
      <c r="J88" s="1392"/>
      <c r="K88" s="1392"/>
      <c r="L88" s="1292"/>
      <c r="M88" s="1289"/>
      <c r="N88" s="1289"/>
      <c r="O88" s="1393" t="s">
        <v>111</v>
      </c>
      <c r="P88" s="1393"/>
      <c r="Q88" s="1393"/>
      <c r="R88" s="1393"/>
      <c r="S88" s="1393"/>
      <c r="T88" s="1393"/>
      <c r="U88" s="1393"/>
      <c r="V88" s="1393"/>
      <c r="W88" s="1393"/>
      <c r="X88" s="1393"/>
      <c r="Y88" s="1393"/>
      <c r="Z88" s="1393"/>
      <c r="AA88" s="126"/>
      <c r="AB88" s="126"/>
      <c r="AC88" s="126"/>
      <c r="AE88" s="132"/>
    </row>
    <row r="89" spans="1:33" s="131" customFormat="1" ht="21" x14ac:dyDescent="0.4">
      <c r="A89" s="1281"/>
      <c r="B89" s="1293" t="s">
        <v>117</v>
      </c>
      <c r="C89" s="1390" t="s">
        <v>112</v>
      </c>
      <c r="D89" s="1390"/>
      <c r="E89" s="1390"/>
      <c r="F89" s="1390"/>
      <c r="G89" s="1390"/>
      <c r="H89" s="1390"/>
      <c r="I89" s="1390"/>
      <c r="J89" s="1390"/>
      <c r="K89" s="1390"/>
      <c r="L89" s="1288"/>
      <c r="M89" s="1289"/>
      <c r="N89" s="1289"/>
      <c r="O89" s="147" t="s">
        <v>113</v>
      </c>
      <c r="P89" s="147"/>
      <c r="Q89" s="147"/>
      <c r="R89" s="147"/>
      <c r="S89" s="147"/>
      <c r="T89" s="147"/>
      <c r="U89" s="147"/>
      <c r="V89" s="1286"/>
      <c r="W89" s="1286"/>
      <c r="X89" s="147"/>
      <c r="Y89" s="147"/>
      <c r="Z89" s="147"/>
      <c r="AA89" s="126"/>
      <c r="AB89" s="126"/>
      <c r="AC89" s="126"/>
      <c r="AE89" s="132"/>
    </row>
    <row r="90" spans="1:33" s="131" customFormat="1" ht="21" x14ac:dyDescent="0.4">
      <c r="A90" s="1281"/>
      <c r="B90" s="1293"/>
      <c r="C90" s="1387" t="s">
        <v>114</v>
      </c>
      <c r="D90" s="1387"/>
      <c r="E90" s="1387"/>
      <c r="F90" s="1387"/>
      <c r="G90" s="1387"/>
      <c r="H90" s="1387"/>
      <c r="I90" s="1387"/>
      <c r="J90" s="1387"/>
      <c r="K90" s="1387"/>
      <c r="L90" s="1294"/>
      <c r="M90" s="1295"/>
      <c r="N90" s="1295"/>
      <c r="O90" s="147"/>
      <c r="P90" s="147"/>
      <c r="Q90" s="147"/>
      <c r="R90" s="147"/>
      <c r="S90" s="147"/>
      <c r="T90" s="147"/>
      <c r="U90" s="147"/>
      <c r="V90" s="1286"/>
      <c r="W90" s="1286"/>
      <c r="X90" s="147"/>
      <c r="Y90" s="147"/>
      <c r="Z90" s="147"/>
      <c r="AA90" s="126"/>
      <c r="AB90" s="126"/>
      <c r="AC90" s="126"/>
      <c r="AE90" s="132"/>
    </row>
    <row r="91" spans="1:33" s="131" customFormat="1" ht="21" x14ac:dyDescent="0.4">
      <c r="A91" s="1281"/>
      <c r="B91" s="1293"/>
      <c r="C91" s="1294"/>
      <c r="D91" s="1294"/>
      <c r="E91" s="1294"/>
      <c r="F91" s="1294"/>
      <c r="G91" s="1294"/>
      <c r="H91" s="1294"/>
      <c r="I91" s="1294"/>
      <c r="J91" s="1294"/>
      <c r="K91" s="1294"/>
      <c r="L91" s="1294"/>
      <c r="M91" s="1295"/>
      <c r="N91" s="1295"/>
      <c r="O91" s="147"/>
      <c r="P91" s="147"/>
      <c r="Q91" s="147"/>
      <c r="R91" s="147"/>
      <c r="S91" s="147"/>
      <c r="T91" s="147"/>
      <c r="U91" s="147"/>
      <c r="V91" s="1286"/>
      <c r="W91" s="1286"/>
      <c r="X91" s="147"/>
      <c r="Y91" s="147"/>
      <c r="Z91" s="147"/>
      <c r="AA91" s="126"/>
      <c r="AB91" s="126"/>
      <c r="AC91" s="126"/>
      <c r="AE91" s="132"/>
    </row>
    <row r="92" spans="1:33" s="131" customFormat="1" ht="21" x14ac:dyDescent="0.4">
      <c r="A92" s="1281"/>
      <c r="B92" s="1293"/>
      <c r="C92" s="1294"/>
      <c r="D92" s="1294"/>
      <c r="E92" s="1294"/>
      <c r="F92" s="1294"/>
      <c r="G92" s="1294"/>
      <c r="H92" s="1294"/>
      <c r="I92" s="1294"/>
      <c r="J92" s="1294"/>
      <c r="K92" s="1294"/>
      <c r="L92" s="1294"/>
      <c r="M92" s="1295"/>
      <c r="N92" s="1295"/>
      <c r="O92" s="147"/>
      <c r="P92" s="147"/>
      <c r="Q92" s="147"/>
      <c r="R92" s="147"/>
      <c r="S92" s="147"/>
      <c r="T92" s="147"/>
      <c r="U92" s="147"/>
      <c r="V92" s="1286"/>
      <c r="W92" s="1286"/>
      <c r="X92" s="147"/>
      <c r="Y92" s="147"/>
      <c r="Z92" s="147"/>
      <c r="AA92" s="126"/>
      <c r="AB92" s="126"/>
      <c r="AC92" s="126"/>
      <c r="AE92" s="132"/>
    </row>
    <row r="93" spans="1:33" s="105" customFormat="1" ht="21" x14ac:dyDescent="0.4">
      <c r="A93" s="1296"/>
      <c r="B93" s="1297"/>
      <c r="C93" s="1295"/>
      <c r="D93" s="1298"/>
      <c r="E93" s="1298"/>
      <c r="F93" s="1298"/>
      <c r="G93" s="1298"/>
      <c r="H93" s="1298"/>
      <c r="I93" s="1298"/>
      <c r="J93" s="1298"/>
      <c r="K93" s="1298"/>
      <c r="L93" s="1298"/>
      <c r="M93" s="1298"/>
      <c r="N93" s="1298"/>
      <c r="O93" s="1299" t="s">
        <v>105</v>
      </c>
      <c r="P93" s="1299"/>
      <c r="Q93" s="1299"/>
      <c r="R93" s="1299"/>
      <c r="S93" s="1299"/>
      <c r="T93" s="1299"/>
      <c r="U93" s="1299"/>
      <c r="V93" s="1300"/>
      <c r="W93" s="1300"/>
      <c r="X93" s="1298"/>
      <c r="Y93" s="1298"/>
      <c r="Z93" s="1298"/>
      <c r="AA93" s="137"/>
      <c r="AB93" s="137"/>
      <c r="AC93" s="137"/>
      <c r="AD93" s="137"/>
      <c r="AE93" s="138"/>
    </row>
    <row r="94" spans="1:33" s="105" customFormat="1" ht="21" x14ac:dyDescent="0.4">
      <c r="A94" s="1296"/>
      <c r="B94" s="1301"/>
      <c r="C94" s="1302"/>
      <c r="D94" s="1298"/>
      <c r="E94" s="1298"/>
      <c r="F94" s="1298"/>
      <c r="G94" s="1298"/>
      <c r="H94" s="1298"/>
      <c r="I94" s="1298"/>
      <c r="J94" s="1298"/>
      <c r="K94" s="1298"/>
      <c r="L94" s="1298"/>
      <c r="M94" s="1298"/>
      <c r="N94" s="1298"/>
      <c r="O94" s="1303" t="s">
        <v>248</v>
      </c>
      <c r="P94" s="1303"/>
      <c r="Q94" s="1303"/>
      <c r="R94" s="1303"/>
      <c r="S94" s="1303"/>
      <c r="T94" s="1303"/>
      <c r="U94" s="1303"/>
      <c r="V94" s="1304"/>
      <c r="W94" s="1304"/>
      <c r="X94" s="1298"/>
      <c r="Y94" s="1298"/>
      <c r="Z94" s="1298"/>
      <c r="AA94" s="137"/>
      <c r="AB94" s="137"/>
      <c r="AC94" s="137"/>
      <c r="AD94" s="137"/>
      <c r="AE94" s="138"/>
    </row>
    <row r="95" spans="1:33" s="105" customFormat="1" ht="21" x14ac:dyDescent="0.4">
      <c r="A95" s="1296"/>
      <c r="B95" s="147"/>
      <c r="C95" s="1302"/>
      <c r="D95" s="1298"/>
      <c r="E95" s="1298"/>
      <c r="F95" s="1298"/>
      <c r="G95" s="1298"/>
      <c r="H95" s="1298"/>
      <c r="I95" s="1298"/>
      <c r="J95" s="1298"/>
      <c r="K95" s="1298"/>
      <c r="L95" s="1298"/>
      <c r="M95" s="1298"/>
      <c r="N95" s="1298"/>
      <c r="O95" s="1303" t="s">
        <v>249</v>
      </c>
      <c r="P95" s="1303"/>
      <c r="Q95" s="1303"/>
      <c r="R95" s="1303"/>
      <c r="S95" s="1303"/>
      <c r="T95" s="1303"/>
      <c r="U95" s="1303"/>
      <c r="V95" s="1304"/>
      <c r="W95" s="1304"/>
      <c r="X95" s="1298"/>
      <c r="Y95" s="1298"/>
      <c r="Z95" s="1298"/>
      <c r="AA95" s="137"/>
      <c r="AB95" s="137"/>
      <c r="AC95" s="137"/>
      <c r="AD95" s="137"/>
      <c r="AE95" s="138"/>
    </row>
    <row r="96" spans="1:33" s="105" customFormat="1" ht="21" x14ac:dyDescent="0.4">
      <c r="A96" s="1296"/>
      <c r="B96" s="147"/>
      <c r="C96" s="1305"/>
      <c r="D96" s="1298"/>
      <c r="E96" s="1298"/>
      <c r="F96" s="1298"/>
      <c r="G96" s="1298"/>
      <c r="H96" s="1298"/>
      <c r="I96" s="1298"/>
      <c r="J96" s="1298"/>
      <c r="K96" s="1298"/>
      <c r="L96" s="1298"/>
      <c r="M96" s="1298"/>
      <c r="N96" s="1298"/>
      <c r="O96" s="1388" t="s">
        <v>250</v>
      </c>
      <c r="P96" s="1388"/>
      <c r="Q96" s="1388"/>
      <c r="R96" s="1388"/>
      <c r="S96" s="1388"/>
      <c r="T96" s="1388"/>
      <c r="U96" s="1388"/>
      <c r="V96" s="1388"/>
      <c r="W96" s="1388"/>
      <c r="X96" s="1388"/>
      <c r="Y96" s="1303"/>
      <c r="Z96" s="1303"/>
      <c r="AA96" s="137"/>
      <c r="AB96" s="137"/>
      <c r="AC96" s="137"/>
      <c r="AD96" s="137"/>
      <c r="AE96" s="138"/>
    </row>
    <row r="97" spans="1:33" ht="21" x14ac:dyDescent="0.4">
      <c r="A97" s="1296"/>
      <c r="B97" s="1306"/>
      <c r="C97" s="1295"/>
      <c r="D97" s="1307"/>
      <c r="E97" s="1307"/>
      <c r="F97" s="1307"/>
      <c r="G97" s="1307"/>
      <c r="H97" s="1307"/>
      <c r="I97" s="1307"/>
      <c r="J97" s="1307"/>
      <c r="K97" s="1307"/>
      <c r="L97" s="1307"/>
      <c r="M97" s="1307"/>
      <c r="N97" s="1307"/>
      <c r="O97" s="1288" t="s">
        <v>113</v>
      </c>
      <c r="P97" s="1288"/>
      <c r="Q97" s="1288"/>
      <c r="R97" s="1288"/>
      <c r="S97" s="1288"/>
      <c r="T97" s="1288"/>
      <c r="U97" s="1288"/>
      <c r="V97" s="1308"/>
      <c r="W97" s="1308"/>
      <c r="X97" s="1298"/>
      <c r="Y97" s="1298"/>
      <c r="Z97" s="1298"/>
      <c r="AA97" s="137"/>
      <c r="AB97" s="137"/>
      <c r="AC97" s="137"/>
      <c r="AD97" s="137"/>
      <c r="AE97" s="138"/>
    </row>
    <row r="98" spans="1:33" s="128" customFormat="1" ht="21" x14ac:dyDescent="0.4">
      <c r="A98" s="1281"/>
      <c r="B98" s="1293"/>
      <c r="C98" s="1295"/>
      <c r="D98" s="1309"/>
      <c r="E98" s="1309"/>
      <c r="F98" s="1309"/>
      <c r="G98" s="1309"/>
      <c r="H98" s="1309"/>
      <c r="I98" s="1309"/>
      <c r="J98" s="1309"/>
      <c r="K98" s="1309"/>
      <c r="L98" s="1309"/>
      <c r="M98" s="1309"/>
      <c r="N98" s="1309"/>
      <c r="O98" s="147"/>
      <c r="P98" s="145"/>
      <c r="Q98" s="145"/>
      <c r="R98" s="145"/>
      <c r="S98" s="145"/>
      <c r="T98" s="147"/>
      <c r="U98" s="147"/>
      <c r="V98" s="1286"/>
      <c r="W98" s="1286"/>
      <c r="X98" s="147"/>
      <c r="Y98" s="147"/>
      <c r="Z98" s="147"/>
      <c r="AA98" s="126"/>
      <c r="AB98" s="127"/>
      <c r="AC98" s="126"/>
      <c r="AD98" s="131"/>
      <c r="AE98" s="132"/>
      <c r="AF98" s="131"/>
      <c r="AG98" s="131"/>
    </row>
    <row r="99" spans="1:33" ht="21" x14ac:dyDescent="0.3">
      <c r="A99" s="1310"/>
      <c r="B99" s="1311"/>
      <c r="C99" s="716"/>
      <c r="D99" s="716"/>
      <c r="E99" s="716"/>
      <c r="F99" s="716"/>
      <c r="G99" s="716"/>
      <c r="H99" s="716"/>
      <c r="I99" s="716"/>
      <c r="J99" s="716"/>
      <c r="K99" s="716"/>
      <c r="L99" s="716"/>
      <c r="M99" s="716"/>
      <c r="N99" s="716"/>
      <c r="O99" s="716"/>
      <c r="P99" s="1312"/>
      <c r="Q99" s="1312"/>
      <c r="R99" s="1312"/>
      <c r="S99" s="1312"/>
      <c r="T99" s="1312"/>
      <c r="U99" s="1312"/>
      <c r="V99" s="1312"/>
      <c r="W99" s="1312"/>
      <c r="X99" s="1312"/>
      <c r="Y99" s="1312"/>
      <c r="Z99" s="1312"/>
      <c r="AB99" s="105"/>
    </row>
    <row r="100" spans="1:33" x14ac:dyDescent="0.3">
      <c r="AB100" s="105"/>
    </row>
    <row r="101" spans="1:33" x14ac:dyDescent="0.3">
      <c r="AB101" s="105"/>
    </row>
    <row r="102" spans="1:33" x14ac:dyDescent="0.3">
      <c r="AB102" s="105"/>
    </row>
    <row r="103" spans="1:33" x14ac:dyDescent="0.3">
      <c r="AB103" s="105"/>
    </row>
    <row r="104" spans="1:33" x14ac:dyDescent="0.3">
      <c r="AB104" s="105"/>
    </row>
    <row r="105" spans="1:33" x14ac:dyDescent="0.3">
      <c r="AB105" s="105"/>
    </row>
    <row r="106" spans="1:33" x14ac:dyDescent="0.3">
      <c r="AB106" s="105"/>
    </row>
    <row r="107" spans="1:33" x14ac:dyDescent="0.3">
      <c r="AB107" s="105"/>
    </row>
    <row r="108" spans="1:33" x14ac:dyDescent="0.3">
      <c r="AB108" s="105"/>
    </row>
    <row r="109" spans="1:33" x14ac:dyDescent="0.3">
      <c r="AB109" s="105"/>
    </row>
    <row r="110" spans="1:33" x14ac:dyDescent="0.3">
      <c r="AB110" s="105"/>
    </row>
    <row r="111" spans="1:33" x14ac:dyDescent="0.3">
      <c r="AB111" s="105"/>
    </row>
    <row r="112" spans="1:33" x14ac:dyDescent="0.3">
      <c r="AB112" s="105"/>
    </row>
    <row r="113" spans="28:28" x14ac:dyDescent="0.3">
      <c r="AB113" s="105"/>
    </row>
    <row r="114" spans="28:28" x14ac:dyDescent="0.3">
      <c r="AB114" s="105"/>
    </row>
    <row r="115" spans="28:28" x14ac:dyDescent="0.3">
      <c r="AB115" s="105"/>
    </row>
    <row r="116" spans="28:28" x14ac:dyDescent="0.3">
      <c r="AB116" s="105"/>
    </row>
    <row r="117" spans="28:28" x14ac:dyDescent="0.3">
      <c r="AB117" s="105"/>
    </row>
    <row r="118" spans="28:28" x14ac:dyDescent="0.3">
      <c r="AB118" s="105"/>
    </row>
    <row r="119" spans="28:28" x14ac:dyDescent="0.3">
      <c r="AB119" s="105"/>
    </row>
    <row r="120" spans="28:28" x14ac:dyDescent="0.3">
      <c r="AB120" s="105"/>
    </row>
    <row r="121" spans="28:28" x14ac:dyDescent="0.3">
      <c r="AB121" s="105"/>
    </row>
    <row r="122" spans="28:28" x14ac:dyDescent="0.3">
      <c r="AB122" s="105"/>
    </row>
    <row r="123" spans="28:28" x14ac:dyDescent="0.3">
      <c r="AB123" s="105"/>
    </row>
    <row r="124" spans="28:28" x14ac:dyDescent="0.3">
      <c r="AB124" s="105"/>
    </row>
    <row r="125" spans="28:28" x14ac:dyDescent="0.3">
      <c r="AB125" s="105"/>
    </row>
    <row r="126" spans="28:28" x14ac:dyDescent="0.3">
      <c r="AB126" s="105"/>
    </row>
    <row r="127" spans="28:28" x14ac:dyDescent="0.3">
      <c r="AB127" s="105"/>
    </row>
    <row r="128" spans="28:28" x14ac:dyDescent="0.3">
      <c r="AB128" s="105"/>
    </row>
    <row r="129" spans="28:28" x14ac:dyDescent="0.3">
      <c r="AB129" s="105"/>
    </row>
    <row r="130" spans="28:28" x14ac:dyDescent="0.3">
      <c r="AB130" s="105"/>
    </row>
    <row r="131" spans="28:28" x14ac:dyDescent="0.3">
      <c r="AB131" s="105"/>
    </row>
    <row r="132" spans="28:28" x14ac:dyDescent="0.3">
      <c r="AB132" s="105"/>
    </row>
    <row r="133" spans="28:28" x14ac:dyDescent="0.3">
      <c r="AB133" s="105"/>
    </row>
    <row r="134" spans="28:28" x14ac:dyDescent="0.3">
      <c r="AB134" s="105"/>
    </row>
    <row r="135" spans="28:28" x14ac:dyDescent="0.3">
      <c r="AB135" s="105"/>
    </row>
    <row r="136" spans="28:28" x14ac:dyDescent="0.3">
      <c r="AB136" s="105"/>
    </row>
  </sheetData>
  <mergeCells count="97">
    <mergeCell ref="B65:S65"/>
    <mergeCell ref="B66:S66"/>
    <mergeCell ref="B67:S67"/>
    <mergeCell ref="B68:S68"/>
    <mergeCell ref="B69:S69"/>
    <mergeCell ref="A81:X81"/>
    <mergeCell ref="B71:S71"/>
    <mergeCell ref="B72:S72"/>
    <mergeCell ref="B73:S73"/>
    <mergeCell ref="B74:S74"/>
    <mergeCell ref="B75:S75"/>
    <mergeCell ref="B76:S76"/>
    <mergeCell ref="B70:S70"/>
    <mergeCell ref="A82:Z82"/>
    <mergeCell ref="A83:Z83"/>
    <mergeCell ref="B77:S77"/>
    <mergeCell ref="B78:S78"/>
    <mergeCell ref="B79:S79"/>
    <mergeCell ref="X6:X7"/>
    <mergeCell ref="Y6:Y7"/>
    <mergeCell ref="X57:Y57"/>
    <mergeCell ref="C56:O56"/>
    <mergeCell ref="P56:Q56"/>
    <mergeCell ref="R56:S56"/>
    <mergeCell ref="T56:U56"/>
    <mergeCell ref="V56:W56"/>
    <mergeCell ref="X56:Y56"/>
    <mergeCell ref="T57:W57"/>
    <mergeCell ref="P57:S57"/>
    <mergeCell ref="C57:O57"/>
    <mergeCell ref="S6:S7"/>
    <mergeCell ref="T6:T7"/>
    <mergeCell ref="U6:U7"/>
    <mergeCell ref="V6:V7"/>
    <mergeCell ref="W6:W7"/>
    <mergeCell ref="A1:Y1"/>
    <mergeCell ref="P2:Y2"/>
    <mergeCell ref="X3:Y3"/>
    <mergeCell ref="V4:W4"/>
    <mergeCell ref="X4:Y4"/>
    <mergeCell ref="P3:S3"/>
    <mergeCell ref="P4:Q4"/>
    <mergeCell ref="R4:S4"/>
    <mergeCell ref="T4:U4"/>
    <mergeCell ref="T3:W3"/>
    <mergeCell ref="A2:A7"/>
    <mergeCell ref="B2:B7"/>
    <mergeCell ref="P5:Q5"/>
    <mergeCell ref="R5:S5"/>
    <mergeCell ref="T5:U5"/>
    <mergeCell ref="V5:W5"/>
    <mergeCell ref="C2:F2"/>
    <mergeCell ref="G2:G7"/>
    <mergeCell ref="H2:O2"/>
    <mergeCell ref="C3:C7"/>
    <mergeCell ref="D3:D7"/>
    <mergeCell ref="E3:F3"/>
    <mergeCell ref="J5:J7"/>
    <mergeCell ref="K5:K7"/>
    <mergeCell ref="M5:M7"/>
    <mergeCell ref="N3:N7"/>
    <mergeCell ref="O3:O7"/>
    <mergeCell ref="A47:B47"/>
    <mergeCell ref="E4:E7"/>
    <mergeCell ref="F4:F7"/>
    <mergeCell ref="I4:I7"/>
    <mergeCell ref="J4:M4"/>
    <mergeCell ref="H3:H7"/>
    <mergeCell ref="I3:M3"/>
    <mergeCell ref="A23:B23"/>
    <mergeCell ref="L5:L7"/>
    <mergeCell ref="A9:Y9"/>
    <mergeCell ref="A10:Y10"/>
    <mergeCell ref="A24:Y24"/>
    <mergeCell ref="X5:Y5"/>
    <mergeCell ref="P6:P7"/>
    <mergeCell ref="Q6:Q7"/>
    <mergeCell ref="R6:R7"/>
    <mergeCell ref="A48:B48"/>
    <mergeCell ref="B50:B52"/>
    <mergeCell ref="A53:B53"/>
    <mergeCell ref="A63:X63"/>
    <mergeCell ref="A54:B54"/>
    <mergeCell ref="C55:O55"/>
    <mergeCell ref="A49:Y49"/>
    <mergeCell ref="C58:N58"/>
    <mergeCell ref="C59:N59"/>
    <mergeCell ref="C60:N60"/>
    <mergeCell ref="C61:N61"/>
    <mergeCell ref="C90:K90"/>
    <mergeCell ref="O96:X96"/>
    <mergeCell ref="C85:K85"/>
    <mergeCell ref="C86:K86"/>
    <mergeCell ref="O86:V87"/>
    <mergeCell ref="C87:K88"/>
    <mergeCell ref="O88:Z88"/>
    <mergeCell ref="C89:K89"/>
  </mergeCells>
  <pageMargins left="0.25" right="0.25" top="0.75" bottom="0.75" header="0.3" footer="0.3"/>
  <pageSetup paperSize="9" scale="56" fitToHeight="0" orientation="landscape" r:id="rId1"/>
  <rowBreaks count="2" manualBreakCount="2">
    <brk id="34" max="24" man="1"/>
    <brk id="80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0"/>
  <sheetViews>
    <sheetView view="pageBreakPreview" topLeftCell="H22" zoomScale="80" zoomScaleNormal="80" zoomScaleSheetLayoutView="80" workbookViewId="0">
      <selection activeCell="AF32" sqref="AF32"/>
    </sheetView>
  </sheetViews>
  <sheetFormatPr defaultColWidth="9.109375" defaultRowHeight="13.2" x14ac:dyDescent="0.25"/>
  <cols>
    <col min="1" max="1" width="6.88671875" style="144" customWidth="1"/>
    <col min="2" max="53" width="3.33203125" style="144" customWidth="1"/>
    <col min="54" max="54" width="5.21875" style="144" customWidth="1"/>
    <col min="55" max="62" width="4.5546875" style="144" customWidth="1"/>
    <col min="63" max="16384" width="9.109375" style="144"/>
  </cols>
  <sheetData>
    <row r="1" spans="1:61" ht="21" x14ac:dyDescent="0.25">
      <c r="I1" s="1514" t="s">
        <v>118</v>
      </c>
      <c r="J1" s="1514"/>
      <c r="K1" s="1514"/>
      <c r="L1" s="1514"/>
      <c r="M1" s="1514"/>
      <c r="N1" s="1514"/>
      <c r="O1" s="1514"/>
      <c r="P1" s="1514"/>
      <c r="Q1" s="1514"/>
      <c r="R1" s="1514"/>
      <c r="S1" s="1514"/>
      <c r="T1" s="1514"/>
      <c r="U1" s="1514"/>
      <c r="V1" s="1514"/>
      <c r="W1" s="1514"/>
      <c r="X1" s="1514"/>
      <c r="Y1" s="1514"/>
      <c r="Z1" s="1514"/>
      <c r="AA1" s="1514"/>
      <c r="AB1" s="1514"/>
      <c r="AC1" s="1514"/>
      <c r="AD1" s="1514"/>
      <c r="AE1" s="1514"/>
      <c r="AF1" s="1514"/>
      <c r="AG1" s="1514"/>
      <c r="AH1" s="1514"/>
      <c r="AI1" s="1514"/>
      <c r="AJ1" s="1514"/>
      <c r="AK1" s="1514"/>
      <c r="AL1" s="1514"/>
      <c r="AM1" s="1514"/>
      <c r="AN1" s="1514"/>
      <c r="AO1" s="1514"/>
      <c r="AP1" s="1514"/>
      <c r="AQ1" s="1514"/>
    </row>
    <row r="2" spans="1:61" s="145" customFormat="1" ht="22.8" x14ac:dyDescent="0.3">
      <c r="B2" s="1"/>
      <c r="C2" s="1"/>
      <c r="D2" s="1"/>
      <c r="E2" s="1"/>
      <c r="F2" s="1"/>
      <c r="G2" s="1"/>
      <c r="H2" s="1"/>
      <c r="I2" s="1514" t="s">
        <v>119</v>
      </c>
      <c r="J2" s="1514"/>
      <c r="K2" s="1514"/>
      <c r="L2" s="1514"/>
      <c r="M2" s="1514"/>
      <c r="N2" s="1514"/>
      <c r="O2" s="1514"/>
      <c r="P2" s="1514"/>
      <c r="Q2" s="1514"/>
      <c r="R2" s="1514"/>
      <c r="S2" s="1514"/>
      <c r="T2" s="1514"/>
      <c r="U2" s="1514"/>
      <c r="V2" s="1514"/>
      <c r="W2" s="1514"/>
      <c r="X2" s="1514"/>
      <c r="Y2" s="1514"/>
      <c r="Z2" s="1514"/>
      <c r="AA2" s="1514"/>
      <c r="AB2" s="1514"/>
      <c r="AC2" s="1514"/>
      <c r="AD2" s="1514"/>
      <c r="AE2" s="1514"/>
      <c r="AF2" s="1514"/>
      <c r="AG2" s="1514"/>
      <c r="AH2" s="1514"/>
      <c r="AI2" s="1514"/>
      <c r="AJ2" s="1514"/>
      <c r="AK2" s="1514"/>
      <c r="AL2" s="1514"/>
      <c r="AM2" s="1514"/>
      <c r="AN2" s="1514"/>
      <c r="AO2" s="1514"/>
      <c r="AP2" s="1514"/>
      <c r="AQ2" s="1514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7"/>
      <c r="BC2" s="147"/>
      <c r="BD2" s="147"/>
      <c r="BE2" s="147"/>
    </row>
    <row r="3" spans="1:61" s="145" customFormat="1" ht="21" x14ac:dyDescent="0.35">
      <c r="A3" s="148" t="s">
        <v>120</v>
      </c>
      <c r="B3" s="1"/>
      <c r="C3" s="1"/>
      <c r="D3" s="1"/>
      <c r="E3" s="1"/>
      <c r="F3" s="1"/>
      <c r="G3" s="1"/>
      <c r="H3" s="1"/>
      <c r="I3" s="1515" t="s">
        <v>121</v>
      </c>
      <c r="J3" s="1516"/>
      <c r="K3" s="1516"/>
      <c r="L3" s="1516"/>
      <c r="M3" s="1516"/>
      <c r="N3" s="1516"/>
      <c r="O3" s="1516"/>
      <c r="P3" s="1516"/>
      <c r="Q3" s="1516"/>
      <c r="R3" s="1516"/>
      <c r="S3" s="1516"/>
      <c r="T3" s="1516"/>
      <c r="U3" s="1516"/>
      <c r="V3" s="1516"/>
      <c r="W3" s="1516"/>
      <c r="X3" s="1516"/>
      <c r="Y3" s="1516"/>
      <c r="Z3" s="1516"/>
      <c r="AA3" s="1516"/>
      <c r="AB3" s="1516"/>
      <c r="AC3" s="1516"/>
      <c r="AD3" s="1516"/>
      <c r="AE3" s="1516"/>
      <c r="AF3" s="1516"/>
      <c r="AG3" s="1516"/>
      <c r="AH3" s="1516"/>
      <c r="AI3" s="1516"/>
      <c r="AJ3" s="1516"/>
      <c r="AK3" s="1516"/>
      <c r="AL3" s="1516"/>
      <c r="AM3" s="1516"/>
      <c r="AN3" s="1516"/>
      <c r="AO3" s="1516"/>
      <c r="AP3" s="1516"/>
      <c r="AQ3" s="1516"/>
      <c r="AS3" s="148" t="s">
        <v>122</v>
      </c>
      <c r="AT3" s="13"/>
      <c r="AU3" s="13"/>
      <c r="AV3" s="13"/>
      <c r="AW3" s="13"/>
      <c r="AX3" s="13"/>
      <c r="AY3" s="13"/>
      <c r="AZ3" s="13"/>
      <c r="BA3" s="13"/>
    </row>
    <row r="4" spans="1:61" ht="18" x14ac:dyDescent="0.25">
      <c r="A4" s="144" t="s">
        <v>123</v>
      </c>
      <c r="J4" s="1517" t="s">
        <v>124</v>
      </c>
      <c r="K4" s="1517"/>
      <c r="L4" s="1517"/>
      <c r="M4" s="1517"/>
      <c r="N4" s="1517"/>
      <c r="O4" s="1517"/>
      <c r="P4" s="1517"/>
      <c r="Q4" s="1517"/>
      <c r="R4" s="1517"/>
      <c r="S4" s="1517"/>
      <c r="T4" s="1517"/>
      <c r="U4" s="1517"/>
      <c r="V4" s="1517"/>
      <c r="W4" s="1517"/>
      <c r="X4" s="1517"/>
      <c r="Y4" s="1517"/>
      <c r="Z4" s="1517"/>
      <c r="AA4" s="1517"/>
      <c r="AB4" s="1517"/>
      <c r="AC4" s="1517"/>
      <c r="AD4" s="1517"/>
      <c r="AE4" s="1517"/>
      <c r="AF4" s="1517"/>
      <c r="AG4" s="1517"/>
      <c r="AH4" s="1517"/>
      <c r="AI4" s="1517"/>
      <c r="AJ4" s="1517"/>
      <c r="AK4" s="1517"/>
      <c r="AL4" s="1517"/>
      <c r="AM4" s="1517"/>
      <c r="AN4" s="1517"/>
      <c r="AO4" s="1517"/>
      <c r="AS4" s="1513" t="s">
        <v>125</v>
      </c>
      <c r="AT4" s="1513"/>
      <c r="AU4" s="1513"/>
      <c r="AV4" s="1513"/>
      <c r="AW4" s="1513"/>
      <c r="AX4" s="1513"/>
      <c r="AY4" s="1513"/>
      <c r="AZ4" s="1513"/>
      <c r="BA4" s="1513"/>
      <c r="BB4" s="1513"/>
    </row>
    <row r="5" spans="1:61" x14ac:dyDescent="0.25">
      <c r="A5" s="144" t="s">
        <v>126</v>
      </c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S5" s="1513" t="s">
        <v>127</v>
      </c>
      <c r="AT5" s="1513"/>
      <c r="AU5" s="1513"/>
      <c r="AV5" s="1513"/>
      <c r="AW5" s="1513"/>
      <c r="AX5" s="1513"/>
      <c r="AY5" s="1513"/>
      <c r="AZ5" s="1513"/>
      <c r="BA5" s="1513"/>
      <c r="BB5" s="1513"/>
    </row>
    <row r="6" spans="1:61" ht="16.8" x14ac:dyDescent="0.25">
      <c r="A6" s="144" t="s">
        <v>128</v>
      </c>
      <c r="J6" s="150"/>
      <c r="K6" s="150"/>
      <c r="L6" s="150"/>
      <c r="M6" s="150"/>
      <c r="N6" s="150"/>
      <c r="O6" s="150"/>
      <c r="P6" s="150"/>
      <c r="R6" s="150"/>
      <c r="S6" s="1518" t="s">
        <v>129</v>
      </c>
      <c r="T6" s="1518"/>
      <c r="U6" s="1518"/>
      <c r="V6" s="1518"/>
      <c r="W6" s="1518"/>
      <c r="X6" s="1518"/>
      <c r="Y6" s="1518"/>
      <c r="Z6" s="1518"/>
      <c r="AA6" s="1518"/>
      <c r="AB6" s="1518"/>
      <c r="AC6" s="1518"/>
      <c r="AD6" s="1518"/>
      <c r="AE6" s="1518"/>
      <c r="AF6" s="1518"/>
      <c r="AG6" s="150"/>
      <c r="AH6" s="150"/>
      <c r="AI6" s="150"/>
      <c r="AJ6" s="150"/>
      <c r="AK6" s="150"/>
      <c r="AL6" s="150"/>
      <c r="AM6" s="150"/>
      <c r="AN6" s="150"/>
      <c r="AO6" s="150"/>
      <c r="AS6" s="1519" t="s">
        <v>128</v>
      </c>
      <c r="AT6" s="1519"/>
      <c r="AU6" s="1519"/>
      <c r="AV6" s="1519"/>
      <c r="AW6" s="1519"/>
      <c r="AX6" s="1519"/>
      <c r="AY6" s="1519"/>
      <c r="AZ6" s="1519"/>
      <c r="BA6" s="1519"/>
      <c r="BB6" s="1519"/>
    </row>
    <row r="7" spans="1:61" ht="15.6" x14ac:dyDescent="0.3">
      <c r="A7" s="144" t="s">
        <v>130</v>
      </c>
      <c r="I7" s="151"/>
      <c r="J7" s="150"/>
      <c r="K7" s="150"/>
      <c r="L7" s="150"/>
      <c r="M7" s="1336" t="s">
        <v>131</v>
      </c>
      <c r="N7" s="1520"/>
      <c r="O7" s="1520"/>
      <c r="P7" s="1520"/>
      <c r="Q7" s="1520"/>
      <c r="R7" s="1520"/>
      <c r="S7" s="1520"/>
      <c r="T7" s="1520"/>
      <c r="U7" s="1520"/>
      <c r="V7" s="1520"/>
      <c r="W7" s="1520"/>
      <c r="X7" s="1520"/>
      <c r="Y7" s="1520"/>
      <c r="Z7" s="1520"/>
      <c r="AA7" s="1520"/>
      <c r="AB7" s="1520"/>
      <c r="AC7" s="1520"/>
      <c r="AD7" s="1520"/>
      <c r="AE7" s="1520"/>
      <c r="AF7" s="1520"/>
      <c r="AG7" s="1520"/>
      <c r="AH7" s="1520"/>
      <c r="AI7" s="1520"/>
      <c r="AJ7" s="1520"/>
      <c r="AK7" s="1520"/>
      <c r="AL7" s="1520"/>
      <c r="AM7" s="150"/>
      <c r="AS7" s="1519" t="s">
        <v>132</v>
      </c>
      <c r="AT7" s="1519"/>
      <c r="AU7" s="1519"/>
      <c r="AV7" s="1519"/>
      <c r="AW7" s="1519"/>
      <c r="AX7" s="1519"/>
      <c r="AY7" s="1519"/>
      <c r="AZ7" s="1519"/>
      <c r="BA7" s="1519"/>
      <c r="BB7" s="1519"/>
    </row>
    <row r="8" spans="1:61" ht="15.6" x14ac:dyDescent="0.25">
      <c r="A8" s="261" t="s">
        <v>133</v>
      </c>
      <c r="B8" s="152"/>
      <c r="C8" s="152"/>
      <c r="D8" s="152"/>
      <c r="I8" s="151"/>
      <c r="J8" s="150"/>
      <c r="K8" s="150"/>
      <c r="L8" s="150"/>
      <c r="M8" s="150"/>
      <c r="N8" s="150"/>
      <c r="O8" s="1336" t="s">
        <v>134</v>
      </c>
      <c r="P8" s="1336"/>
      <c r="Q8" s="1336"/>
      <c r="R8" s="1336"/>
      <c r="S8" s="1336"/>
      <c r="T8" s="1336"/>
      <c r="U8" s="1336"/>
      <c r="V8" s="1336"/>
      <c r="W8" s="1336"/>
      <c r="X8" s="1336"/>
      <c r="Y8" s="1336"/>
      <c r="Z8" s="1336"/>
      <c r="AA8" s="1336"/>
      <c r="AB8" s="1336"/>
      <c r="AC8" s="1336"/>
      <c r="AD8" s="1336"/>
      <c r="AE8" s="1336"/>
      <c r="AF8" s="1336"/>
      <c r="AG8" s="1336"/>
      <c r="AH8" s="1336"/>
      <c r="AI8" s="1336"/>
      <c r="AJ8" s="1336"/>
      <c r="AK8" s="150"/>
      <c r="AL8" s="150"/>
      <c r="AM8" s="150"/>
      <c r="AS8" s="1519" t="s">
        <v>135</v>
      </c>
      <c r="AT8" s="1519"/>
      <c r="AU8" s="1519"/>
      <c r="AV8" s="1519"/>
      <c r="AW8" s="1519"/>
      <c r="AX8" s="1519"/>
      <c r="AY8" s="1519"/>
      <c r="AZ8" s="1519"/>
      <c r="BA8" s="1519"/>
      <c r="BB8" s="1519"/>
    </row>
    <row r="9" spans="1:61" x14ac:dyDescent="0.25">
      <c r="E9" s="152"/>
      <c r="F9" s="152"/>
      <c r="I9" s="153"/>
      <c r="K9" s="150"/>
      <c r="L9" s="150"/>
      <c r="M9" s="150"/>
      <c r="N9" s="150"/>
      <c r="O9" s="150"/>
      <c r="P9" s="150"/>
      <c r="Q9" s="150"/>
      <c r="R9" s="1521" t="s">
        <v>136</v>
      </c>
      <c r="S9" s="1521"/>
      <c r="T9" s="1521"/>
      <c r="U9" s="1521"/>
      <c r="V9" s="1521"/>
      <c r="W9" s="1521"/>
      <c r="X9" s="1521"/>
      <c r="Y9" s="1521"/>
      <c r="Z9" s="1521"/>
      <c r="AA9" s="1521"/>
      <c r="AB9" s="1521"/>
      <c r="AC9" s="1521"/>
      <c r="AD9" s="1521"/>
      <c r="AE9" s="1521"/>
      <c r="AF9" s="1521"/>
      <c r="AG9" s="1521"/>
      <c r="AH9" s="150"/>
      <c r="AI9" s="150"/>
      <c r="AJ9" s="150"/>
      <c r="AK9" s="150"/>
      <c r="AL9" s="150"/>
      <c r="AM9" s="150"/>
    </row>
    <row r="10" spans="1:61" ht="18" x14ac:dyDescent="0.35">
      <c r="I10" s="153"/>
      <c r="K10" s="150"/>
      <c r="L10" s="150"/>
      <c r="M10" s="150"/>
      <c r="N10" s="150"/>
      <c r="O10" s="1522" t="s">
        <v>210</v>
      </c>
      <c r="P10" s="1522"/>
      <c r="Q10" s="1522"/>
      <c r="R10" s="1522"/>
      <c r="S10" s="1522"/>
      <c r="T10" s="1522"/>
      <c r="U10" s="1522"/>
      <c r="V10" s="1522"/>
      <c r="W10" s="1522"/>
      <c r="X10" s="1522"/>
      <c r="Y10" s="1522"/>
      <c r="Z10" s="1522"/>
      <c r="AA10" s="1522"/>
      <c r="AB10" s="1522"/>
      <c r="AC10" s="1522"/>
      <c r="AD10" s="1522"/>
      <c r="AE10" s="1522"/>
      <c r="AF10" s="1522"/>
      <c r="AG10" s="1522"/>
      <c r="AH10" s="1522"/>
      <c r="AI10" s="1522"/>
      <c r="AJ10" s="1522"/>
      <c r="AK10" s="1522"/>
      <c r="AL10" s="150"/>
      <c r="AM10" s="150"/>
    </row>
    <row r="11" spans="1:61" ht="18" x14ac:dyDescent="0.35">
      <c r="I11" s="153"/>
      <c r="K11" s="150"/>
      <c r="L11" s="150"/>
      <c r="M11" s="150"/>
      <c r="N11" s="150"/>
      <c r="O11" s="1522" t="s">
        <v>211</v>
      </c>
      <c r="P11" s="1522"/>
      <c r="Q11" s="1522"/>
      <c r="R11" s="1522"/>
      <c r="S11" s="1522"/>
      <c r="T11" s="1522"/>
      <c r="U11" s="1522"/>
      <c r="V11" s="1522"/>
      <c r="W11" s="1522"/>
      <c r="X11" s="1522"/>
      <c r="Y11" s="1522"/>
      <c r="Z11" s="1522"/>
      <c r="AA11" s="1522"/>
      <c r="AB11" s="1522"/>
      <c r="AC11" s="1522"/>
      <c r="AD11" s="1522"/>
      <c r="AE11" s="1522"/>
      <c r="AF11" s="1522"/>
      <c r="AG11" s="1522"/>
      <c r="AH11" s="1522"/>
      <c r="AI11" s="1522"/>
      <c r="AJ11" s="1522"/>
      <c r="AK11" s="1522"/>
      <c r="AL11" s="150"/>
      <c r="AM11" s="150"/>
    </row>
    <row r="12" spans="1:61" ht="18" customHeight="1" x14ac:dyDescent="0.35">
      <c r="I12" s="153"/>
      <c r="K12" s="150"/>
      <c r="L12" s="150"/>
      <c r="M12" s="150"/>
      <c r="N12" s="150"/>
      <c r="O12" s="1522" t="s">
        <v>137</v>
      </c>
      <c r="P12" s="1522"/>
      <c r="Q12" s="1522"/>
      <c r="R12" s="1522"/>
      <c r="S12" s="1522"/>
      <c r="T12" s="1522"/>
      <c r="U12" s="1522"/>
      <c r="V12" s="1522"/>
      <c r="W12" s="1522"/>
      <c r="X12" s="1522"/>
      <c r="Y12" s="1522"/>
      <c r="Z12" s="1522"/>
      <c r="AA12" s="1522"/>
      <c r="AB12" s="1522"/>
      <c r="AC12" s="1522"/>
      <c r="AD12" s="1522"/>
      <c r="AE12" s="1522"/>
      <c r="AF12" s="1522"/>
      <c r="AG12" s="1522"/>
      <c r="AH12" s="1522"/>
      <c r="AI12" s="1522"/>
      <c r="AJ12" s="1522"/>
      <c r="AK12" s="1522"/>
      <c r="AL12" s="150"/>
      <c r="AM12" s="150"/>
    </row>
    <row r="13" spans="1:61" s="156" customFormat="1" ht="16.8" customHeight="1" x14ac:dyDescent="0.25">
      <c r="A13" s="154"/>
      <c r="B13" s="154"/>
      <c r="C13" s="154"/>
      <c r="D13" s="154"/>
      <c r="E13" s="154"/>
      <c r="F13" s="154"/>
      <c r="G13" s="1523" t="s">
        <v>138</v>
      </c>
      <c r="H13" s="1523"/>
      <c r="I13" s="1523"/>
      <c r="J13" s="1523"/>
      <c r="K13" s="1523"/>
      <c r="L13" s="1523"/>
      <c r="M13" s="1523"/>
      <c r="N13" s="1523"/>
      <c r="O13" s="1523"/>
      <c r="P13" s="1523"/>
      <c r="Q13" s="1523"/>
      <c r="R13" s="1523"/>
      <c r="S13" s="1523"/>
      <c r="T13" s="1523"/>
      <c r="U13" s="1523"/>
      <c r="V13" s="1523"/>
      <c r="W13" s="1523"/>
      <c r="X13" s="1523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23" t="s">
        <v>139</v>
      </c>
      <c r="AJ13" s="1523"/>
      <c r="AK13" s="1523"/>
      <c r="AL13" s="1523"/>
      <c r="AM13" s="1523"/>
      <c r="AN13" s="1523"/>
      <c r="AO13" s="1523"/>
      <c r="AP13" s="1523"/>
      <c r="AQ13" s="1523"/>
      <c r="AR13" s="1523"/>
      <c r="AS13" s="1523"/>
      <c r="AT13" s="1523"/>
      <c r="AU13" s="1523"/>
      <c r="AV13" s="1523"/>
      <c r="AW13" s="1523"/>
      <c r="AX13" s="1523"/>
      <c r="AY13" s="1523"/>
      <c r="AZ13" s="1523"/>
      <c r="BA13" s="155"/>
      <c r="BB13" s="154"/>
      <c r="BC13" s="154"/>
    </row>
    <row r="14" spans="1:61" s="156" customFormat="1" ht="7.2" customHeight="1" x14ac:dyDescent="0.25">
      <c r="A14" s="154"/>
      <c r="B14" s="154"/>
      <c r="C14" s="154"/>
      <c r="D14" s="154"/>
      <c r="E14" s="154"/>
      <c r="F14" s="154"/>
      <c r="G14" s="154"/>
      <c r="H14" s="154"/>
      <c r="I14" s="157"/>
      <c r="J14" s="154"/>
      <c r="K14" s="158"/>
      <c r="L14" s="159"/>
      <c r="M14" s="159"/>
      <c r="N14" s="159"/>
      <c r="O14" s="159"/>
      <c r="P14" s="159"/>
      <c r="Q14" s="159"/>
      <c r="R14" s="159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59"/>
      <c r="AH14" s="159"/>
      <c r="AI14" s="159"/>
      <c r="AJ14" s="159"/>
      <c r="AK14" s="159"/>
      <c r="AL14" s="159"/>
      <c r="AM14" s="159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5"/>
      <c r="BB14" s="154"/>
      <c r="BC14" s="154"/>
    </row>
    <row r="15" spans="1:61" s="156" customFormat="1" ht="15.6" customHeight="1" x14ac:dyDescent="0.25">
      <c r="A15" s="154"/>
      <c r="B15" s="154"/>
      <c r="C15" s="154"/>
      <c r="D15" s="154"/>
      <c r="E15" s="154"/>
      <c r="F15" s="154"/>
      <c r="G15" s="1523" t="s">
        <v>140</v>
      </c>
      <c r="H15" s="1523"/>
      <c r="I15" s="1523"/>
      <c r="J15" s="1523"/>
      <c r="K15" s="1523"/>
      <c r="L15" s="1523"/>
      <c r="M15" s="1523"/>
      <c r="N15" s="1523"/>
      <c r="O15" s="1523"/>
      <c r="P15" s="1523"/>
      <c r="Q15" s="1523"/>
      <c r="R15" s="1523"/>
      <c r="S15" s="1523"/>
      <c r="T15" s="1523"/>
      <c r="U15" s="1523"/>
      <c r="V15" s="1523"/>
      <c r="W15" s="1523"/>
      <c r="X15" s="1523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23" t="s">
        <v>141</v>
      </c>
      <c r="AJ15" s="1523"/>
      <c r="AK15" s="1523"/>
      <c r="AL15" s="1523"/>
      <c r="AM15" s="1523"/>
      <c r="AN15" s="1523"/>
      <c r="AO15" s="1523"/>
      <c r="AP15" s="1523"/>
      <c r="AQ15" s="1523"/>
      <c r="AR15" s="1523"/>
      <c r="AS15" s="1523"/>
      <c r="AT15" s="1523"/>
      <c r="AU15" s="1523"/>
      <c r="AV15" s="1523"/>
      <c r="AW15" s="1523"/>
      <c r="AX15" s="1523"/>
      <c r="AY15" s="1523"/>
      <c r="AZ15" s="1523"/>
      <c r="BA15" s="1523"/>
      <c r="BB15" s="1523"/>
      <c r="BC15" s="1523"/>
      <c r="BD15" s="1523"/>
      <c r="BE15" s="1523"/>
      <c r="BF15" s="1523"/>
      <c r="BG15" s="1523"/>
      <c r="BH15" s="1523"/>
      <c r="BI15" s="1523"/>
    </row>
    <row r="16" spans="1:61" s="156" customFormat="1" ht="7.2" customHeight="1" x14ac:dyDescent="0.25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61" t="s">
        <v>142</v>
      </c>
      <c r="L16" s="161"/>
      <c r="M16" s="161"/>
      <c r="N16" s="161"/>
      <c r="O16" s="161"/>
      <c r="P16" s="161"/>
      <c r="Q16" s="161"/>
      <c r="R16" s="161"/>
      <c r="S16" s="161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5"/>
      <c r="BB16" s="154"/>
      <c r="BC16" s="154"/>
    </row>
    <row r="17" spans="1:63" s="156" customFormat="1" x14ac:dyDescent="0.25">
      <c r="A17" s="154"/>
      <c r="B17" s="154"/>
      <c r="C17" s="154"/>
      <c r="D17" s="154"/>
      <c r="E17" s="154"/>
      <c r="F17" s="154"/>
      <c r="G17" s="1523" t="s">
        <v>143</v>
      </c>
      <c r="H17" s="1523"/>
      <c r="I17" s="1523"/>
      <c r="J17" s="1523"/>
      <c r="K17" s="1523"/>
      <c r="L17" s="1523"/>
      <c r="M17" s="1523"/>
      <c r="N17" s="1523"/>
      <c r="O17" s="1523"/>
      <c r="P17" s="1523"/>
      <c r="Q17" s="1523"/>
      <c r="R17" s="1523"/>
      <c r="S17" s="1523"/>
      <c r="T17" s="1523"/>
      <c r="U17" s="1523"/>
      <c r="V17" s="1523"/>
      <c r="W17" s="1523"/>
      <c r="X17" s="1523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23" t="s">
        <v>144</v>
      </c>
      <c r="AJ17" s="1523"/>
      <c r="AK17" s="1523"/>
      <c r="AL17" s="1523"/>
      <c r="AM17" s="1523"/>
      <c r="AN17" s="1523"/>
      <c r="AO17" s="1523"/>
      <c r="AP17" s="1523"/>
      <c r="AQ17" s="1523"/>
      <c r="AR17" s="1523"/>
      <c r="AS17" s="1523"/>
      <c r="AT17" s="1523"/>
      <c r="AU17" s="1523"/>
      <c r="AV17" s="1523"/>
      <c r="AW17" s="1523"/>
      <c r="AX17" s="1523"/>
      <c r="AY17" s="1523"/>
      <c r="AZ17" s="1523"/>
      <c r="BA17" s="155"/>
      <c r="BB17" s="154"/>
      <c r="BC17" s="154"/>
    </row>
    <row r="18" spans="1:63" s="156" customFormat="1" ht="6.6" customHeight="1" x14ac:dyDescent="0.25">
      <c r="A18" s="154"/>
      <c r="B18" s="159"/>
      <c r="C18" s="159"/>
      <c r="D18" s="159"/>
      <c r="E18" s="159"/>
      <c r="F18" s="159"/>
      <c r="G18" s="159"/>
      <c r="H18" s="159"/>
      <c r="I18" s="154"/>
      <c r="J18" s="154"/>
      <c r="K18" s="161" t="s">
        <v>145</v>
      </c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5"/>
      <c r="BB18" s="158"/>
      <c r="BC18" s="158"/>
    </row>
    <row r="19" spans="1:63" s="156" customFormat="1" x14ac:dyDescent="0.25">
      <c r="A19" s="154"/>
      <c r="B19" s="154"/>
      <c r="C19" s="154"/>
      <c r="D19" s="154"/>
      <c r="E19" s="159"/>
      <c r="F19" s="154"/>
      <c r="G19" s="1523" t="s">
        <v>146</v>
      </c>
      <c r="H19" s="1523"/>
      <c r="I19" s="1523"/>
      <c r="J19" s="1523"/>
      <c r="K19" s="1523"/>
      <c r="L19" s="1523"/>
      <c r="M19" s="1523"/>
      <c r="N19" s="1523"/>
      <c r="O19" s="1523"/>
      <c r="P19" s="1523"/>
      <c r="Q19" s="1523"/>
      <c r="R19" s="1523"/>
      <c r="S19" s="1523"/>
      <c r="T19" s="1523"/>
      <c r="U19" s="1523"/>
      <c r="V19" s="1523"/>
      <c r="W19" s="1523"/>
      <c r="X19" s="1523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23" t="s">
        <v>147</v>
      </c>
      <c r="AJ19" s="1523"/>
      <c r="AK19" s="1523"/>
      <c r="AL19" s="1523"/>
      <c r="AM19" s="1523"/>
      <c r="AN19" s="1523"/>
      <c r="AO19" s="1523"/>
      <c r="AP19" s="1523"/>
      <c r="AQ19" s="1523"/>
      <c r="AR19" s="1523"/>
      <c r="AS19" s="1523"/>
      <c r="AT19" s="1523"/>
      <c r="AU19" s="1523"/>
      <c r="AV19" s="1523"/>
      <c r="AW19" s="1523"/>
      <c r="AX19" s="1523"/>
      <c r="AY19" s="1523"/>
      <c r="AZ19" s="1523"/>
      <c r="BA19" s="155"/>
      <c r="BB19" s="158"/>
      <c r="BC19" s="158"/>
    </row>
    <row r="20" spans="1:63" s="156" customFormat="1" ht="8.4" customHeight="1" x14ac:dyDescent="0.25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5"/>
    </row>
    <row r="21" spans="1:63" s="156" customFormat="1" x14ac:dyDescent="0.25">
      <c r="A21" s="154"/>
      <c r="B21" s="161"/>
      <c r="C21" s="161"/>
      <c r="D21" s="161"/>
      <c r="E21" s="161"/>
      <c r="F21" s="161"/>
      <c r="G21" s="1524" t="s">
        <v>148</v>
      </c>
      <c r="H21" s="1524"/>
      <c r="I21" s="1524"/>
      <c r="J21" s="1524"/>
      <c r="K21" s="1524"/>
      <c r="L21" s="1524"/>
      <c r="M21" s="1524"/>
      <c r="N21" s="1524"/>
      <c r="O21" s="1524"/>
      <c r="P21" s="1524"/>
      <c r="Q21" s="1524"/>
      <c r="R21" s="1524"/>
      <c r="S21" s="1524"/>
      <c r="T21" s="1524"/>
      <c r="U21" s="1524"/>
      <c r="V21" s="1524"/>
      <c r="W21" s="1524"/>
      <c r="X21" s="1524"/>
      <c r="Y21" s="161"/>
      <c r="Z21" s="161"/>
      <c r="AA21" s="161"/>
      <c r="AB21" s="161"/>
      <c r="AC21" s="161"/>
      <c r="AD21" s="161"/>
      <c r="AE21" s="161"/>
      <c r="AF21" s="154"/>
      <c r="AG21" s="162"/>
      <c r="AH21" s="162"/>
      <c r="AI21" s="1525" t="s">
        <v>149</v>
      </c>
      <c r="AJ21" s="1525"/>
      <c r="AK21" s="1525"/>
      <c r="AL21" s="1525"/>
      <c r="AM21" s="1525"/>
      <c r="AN21" s="1525"/>
      <c r="AO21" s="1525"/>
      <c r="AP21" s="1525"/>
      <c r="AQ21" s="1525"/>
      <c r="AR21" s="1525"/>
      <c r="AS21" s="1525"/>
      <c r="AT21" s="1525"/>
      <c r="AU21" s="1525"/>
      <c r="AV21" s="1525"/>
      <c r="AW21" s="1525"/>
      <c r="AX21" s="1525"/>
      <c r="AY21" s="1525"/>
      <c r="AZ21" s="1525"/>
      <c r="BA21" s="155"/>
    </row>
    <row r="22" spans="1:63" ht="13.8" x14ac:dyDescent="0.25">
      <c r="A22" s="1526" t="s">
        <v>150</v>
      </c>
      <c r="B22" s="1526"/>
      <c r="C22" s="1526"/>
      <c r="D22" s="1526"/>
      <c r="E22" s="1526"/>
      <c r="F22" s="1526"/>
      <c r="G22" s="1526"/>
      <c r="H22" s="1526"/>
      <c r="I22" s="1526"/>
      <c r="J22" s="1526"/>
      <c r="K22" s="1526"/>
      <c r="L22" s="1526"/>
      <c r="M22" s="1526"/>
      <c r="N22" s="1526"/>
      <c r="O22" s="1526"/>
      <c r="P22" s="1526"/>
      <c r="Q22" s="1526"/>
      <c r="R22" s="1526"/>
      <c r="S22" s="1526"/>
      <c r="T22" s="1526"/>
      <c r="U22" s="1526"/>
      <c r="V22" s="1526"/>
      <c r="W22" s="1526"/>
      <c r="X22" s="1526"/>
      <c r="Y22" s="1526"/>
      <c r="Z22" s="1526"/>
      <c r="AA22" s="1526"/>
      <c r="AB22" s="1526"/>
      <c r="AC22" s="1526"/>
      <c r="AD22" s="1526"/>
      <c r="AE22" s="1526"/>
      <c r="AF22" s="1526"/>
      <c r="AG22" s="1526"/>
      <c r="AH22" s="1526"/>
      <c r="AI22" s="1526"/>
      <c r="AJ22" s="1526"/>
      <c r="AK22" s="1526"/>
      <c r="AL22" s="1526"/>
      <c r="AM22" s="1526"/>
      <c r="AN22" s="1526"/>
      <c r="AO22" s="1526"/>
      <c r="AP22" s="1526"/>
      <c r="AQ22" s="1526"/>
      <c r="AR22" s="1526"/>
      <c r="AS22" s="1526"/>
      <c r="AT22" s="1526"/>
      <c r="AU22" s="1526"/>
      <c r="AV22" s="1526"/>
      <c r="AW22" s="1526"/>
      <c r="AX22" s="1526"/>
      <c r="AY22" s="1526"/>
      <c r="AZ22" s="1526"/>
      <c r="BA22" s="1526"/>
      <c r="BB22" s="1536" t="s">
        <v>151</v>
      </c>
      <c r="BC22" s="1536"/>
      <c r="BD22" s="1536"/>
      <c r="BE22" s="1536"/>
      <c r="BF22" s="1536"/>
      <c r="BG22" s="1536"/>
      <c r="BH22" s="1536"/>
      <c r="BI22" s="1536"/>
    </row>
    <row r="23" spans="1:63" ht="13.8" thickBot="1" x14ac:dyDescent="0.3">
      <c r="A23" s="163"/>
    </row>
    <row r="24" spans="1:63" s="164" customFormat="1" ht="15" customHeight="1" thickBot="1" x14ac:dyDescent="0.35">
      <c r="A24" s="1537" t="s">
        <v>152</v>
      </c>
      <c r="B24" s="1541" t="s">
        <v>153</v>
      </c>
      <c r="C24" s="1542"/>
      <c r="D24" s="1542"/>
      <c r="E24" s="1542"/>
      <c r="F24" s="1542"/>
      <c r="G24" s="1541" t="s">
        <v>154</v>
      </c>
      <c r="H24" s="1543"/>
      <c r="I24" s="1543"/>
      <c r="J24" s="1544"/>
      <c r="K24" s="1541" t="s">
        <v>155</v>
      </c>
      <c r="L24" s="1545"/>
      <c r="M24" s="1545"/>
      <c r="N24" s="1545"/>
      <c r="O24" s="1541" t="s">
        <v>156</v>
      </c>
      <c r="P24" s="1542"/>
      <c r="Q24" s="1542"/>
      <c r="R24" s="1542"/>
      <c r="S24" s="1546"/>
      <c r="T24" s="1552" t="s">
        <v>157</v>
      </c>
      <c r="U24" s="1543"/>
      <c r="V24" s="1543"/>
      <c r="W24" s="1544"/>
      <c r="X24" s="1541" t="s">
        <v>158</v>
      </c>
      <c r="Y24" s="1545"/>
      <c r="Z24" s="1545"/>
      <c r="AA24" s="1551"/>
      <c r="AB24" s="1541" t="s">
        <v>159</v>
      </c>
      <c r="AC24" s="1542"/>
      <c r="AD24" s="1542"/>
      <c r="AE24" s="1542"/>
      <c r="AF24" s="1542"/>
      <c r="AG24" s="1541" t="s">
        <v>160</v>
      </c>
      <c r="AH24" s="1543"/>
      <c r="AI24" s="1543"/>
      <c r="AJ24" s="1544"/>
      <c r="AK24" s="1541" t="s">
        <v>161</v>
      </c>
      <c r="AL24" s="1545"/>
      <c r="AM24" s="1545"/>
      <c r="AN24" s="1545"/>
      <c r="AO24" s="1541" t="s">
        <v>162</v>
      </c>
      <c r="AP24" s="1542"/>
      <c r="AQ24" s="1542"/>
      <c r="AR24" s="1542"/>
      <c r="AS24" s="1546"/>
      <c r="AT24" s="1552" t="s">
        <v>163</v>
      </c>
      <c r="AU24" s="1543"/>
      <c r="AV24" s="1543"/>
      <c r="AW24" s="1544"/>
      <c r="AX24" s="1541" t="s">
        <v>164</v>
      </c>
      <c r="AY24" s="1545"/>
      <c r="AZ24" s="1545"/>
      <c r="BA24" s="1545"/>
      <c r="BB24" s="1530" t="s">
        <v>152</v>
      </c>
      <c r="BC24" s="1527" t="s">
        <v>165</v>
      </c>
      <c r="BD24" s="1527" t="s">
        <v>220</v>
      </c>
      <c r="BE24" s="1527" t="s">
        <v>166</v>
      </c>
      <c r="BF24" s="1533" t="s">
        <v>167</v>
      </c>
      <c r="BG24" s="1527" t="s">
        <v>168</v>
      </c>
      <c r="BH24" s="1527" t="s">
        <v>169</v>
      </c>
      <c r="BI24" s="1533" t="s">
        <v>170</v>
      </c>
      <c r="BJ24" s="1578" t="s">
        <v>171</v>
      </c>
    </row>
    <row r="25" spans="1:63" s="163" customFormat="1" ht="15" customHeight="1" thickBot="1" x14ac:dyDescent="0.3">
      <c r="A25" s="1538"/>
      <c r="B25" s="165">
        <v>1</v>
      </c>
      <c r="C25" s="166">
        <v>2</v>
      </c>
      <c r="D25" s="166">
        <v>3</v>
      </c>
      <c r="E25" s="166">
        <v>4</v>
      </c>
      <c r="F25" s="167">
        <v>5</v>
      </c>
      <c r="G25" s="165">
        <v>6</v>
      </c>
      <c r="H25" s="166">
        <v>7</v>
      </c>
      <c r="I25" s="166">
        <v>8</v>
      </c>
      <c r="J25" s="168">
        <v>9</v>
      </c>
      <c r="K25" s="165">
        <v>10</v>
      </c>
      <c r="L25" s="166">
        <v>11</v>
      </c>
      <c r="M25" s="166">
        <v>12</v>
      </c>
      <c r="N25" s="169">
        <v>13</v>
      </c>
      <c r="O25" s="165">
        <v>14</v>
      </c>
      <c r="P25" s="166">
        <v>15</v>
      </c>
      <c r="Q25" s="166">
        <v>16</v>
      </c>
      <c r="R25" s="166">
        <v>17</v>
      </c>
      <c r="S25" s="170">
        <v>18</v>
      </c>
      <c r="T25" s="171">
        <v>19</v>
      </c>
      <c r="U25" s="166">
        <v>20</v>
      </c>
      <c r="V25" s="166">
        <v>21</v>
      </c>
      <c r="W25" s="168">
        <v>22</v>
      </c>
      <c r="X25" s="165">
        <v>23</v>
      </c>
      <c r="Y25" s="166">
        <v>24</v>
      </c>
      <c r="Z25" s="166">
        <v>25</v>
      </c>
      <c r="AA25" s="168">
        <v>26</v>
      </c>
      <c r="AB25" s="165">
        <v>27</v>
      </c>
      <c r="AC25" s="166">
        <v>28</v>
      </c>
      <c r="AD25" s="166">
        <v>29</v>
      </c>
      <c r="AE25" s="166">
        <v>30</v>
      </c>
      <c r="AF25" s="167">
        <v>31</v>
      </c>
      <c r="AG25" s="165">
        <v>32</v>
      </c>
      <c r="AH25" s="166">
        <v>33</v>
      </c>
      <c r="AI25" s="166">
        <v>34</v>
      </c>
      <c r="AJ25" s="170">
        <v>35</v>
      </c>
      <c r="AK25" s="165">
        <v>36</v>
      </c>
      <c r="AL25" s="166">
        <v>37</v>
      </c>
      <c r="AM25" s="166">
        <v>38</v>
      </c>
      <c r="AN25" s="169">
        <v>39</v>
      </c>
      <c r="AO25" s="165">
        <v>40</v>
      </c>
      <c r="AP25" s="166">
        <v>41</v>
      </c>
      <c r="AQ25" s="166">
        <v>42</v>
      </c>
      <c r="AR25" s="166">
        <v>43</v>
      </c>
      <c r="AS25" s="170">
        <v>44</v>
      </c>
      <c r="AT25" s="171">
        <v>45</v>
      </c>
      <c r="AU25" s="166">
        <v>46</v>
      </c>
      <c r="AV25" s="166">
        <v>47</v>
      </c>
      <c r="AW25" s="169">
        <v>48</v>
      </c>
      <c r="AX25" s="165">
        <v>49</v>
      </c>
      <c r="AY25" s="171">
        <v>50</v>
      </c>
      <c r="AZ25" s="172">
        <v>51</v>
      </c>
      <c r="BA25" s="173">
        <v>52</v>
      </c>
      <c r="BB25" s="1531"/>
      <c r="BC25" s="1528"/>
      <c r="BD25" s="1528"/>
      <c r="BE25" s="1528"/>
      <c r="BF25" s="1534"/>
      <c r="BG25" s="1528"/>
      <c r="BH25" s="1528"/>
      <c r="BI25" s="1534"/>
      <c r="BJ25" s="1579"/>
    </row>
    <row r="26" spans="1:63" s="163" customFormat="1" ht="15" customHeight="1" x14ac:dyDescent="0.2">
      <c r="A26" s="1539"/>
      <c r="B26" s="174">
        <v>1</v>
      </c>
      <c r="C26" s="175">
        <v>7</v>
      </c>
      <c r="D26" s="175">
        <v>14</v>
      </c>
      <c r="E26" s="175">
        <v>21</v>
      </c>
      <c r="F26" s="176">
        <v>28</v>
      </c>
      <c r="G26" s="174">
        <v>5</v>
      </c>
      <c r="H26" s="175">
        <v>12</v>
      </c>
      <c r="I26" s="175">
        <v>19</v>
      </c>
      <c r="J26" s="177">
        <v>26</v>
      </c>
      <c r="K26" s="178">
        <v>2</v>
      </c>
      <c r="L26" s="175">
        <v>9</v>
      </c>
      <c r="M26" s="175">
        <v>16</v>
      </c>
      <c r="N26" s="177">
        <v>23</v>
      </c>
      <c r="O26" s="174">
        <v>30</v>
      </c>
      <c r="P26" s="175">
        <v>7</v>
      </c>
      <c r="Q26" s="175">
        <v>14</v>
      </c>
      <c r="R26" s="175">
        <v>21</v>
      </c>
      <c r="S26" s="179">
        <v>28</v>
      </c>
      <c r="T26" s="178">
        <v>4</v>
      </c>
      <c r="U26" s="175">
        <v>11</v>
      </c>
      <c r="V26" s="175">
        <v>18</v>
      </c>
      <c r="W26" s="177">
        <v>25</v>
      </c>
      <c r="X26" s="174">
        <v>1</v>
      </c>
      <c r="Y26" s="175">
        <v>8</v>
      </c>
      <c r="Z26" s="175">
        <v>15</v>
      </c>
      <c r="AA26" s="177">
        <v>22</v>
      </c>
      <c r="AB26" s="174">
        <v>1</v>
      </c>
      <c r="AC26" s="175">
        <v>8</v>
      </c>
      <c r="AD26" s="175">
        <v>15</v>
      </c>
      <c r="AE26" s="175">
        <v>22</v>
      </c>
      <c r="AF26" s="176">
        <v>29</v>
      </c>
      <c r="AG26" s="174">
        <v>5</v>
      </c>
      <c r="AH26" s="175">
        <v>12</v>
      </c>
      <c r="AI26" s="175">
        <v>19</v>
      </c>
      <c r="AJ26" s="177">
        <v>26</v>
      </c>
      <c r="AK26" s="174">
        <v>3</v>
      </c>
      <c r="AL26" s="175">
        <v>10</v>
      </c>
      <c r="AM26" s="175">
        <v>17</v>
      </c>
      <c r="AN26" s="177">
        <v>24</v>
      </c>
      <c r="AO26" s="174">
        <v>31</v>
      </c>
      <c r="AP26" s="175">
        <v>7</v>
      </c>
      <c r="AQ26" s="175">
        <v>14</v>
      </c>
      <c r="AR26" s="175">
        <v>21</v>
      </c>
      <c r="AS26" s="179">
        <v>28</v>
      </c>
      <c r="AT26" s="178">
        <v>5</v>
      </c>
      <c r="AU26" s="175">
        <v>12</v>
      </c>
      <c r="AV26" s="175">
        <v>19</v>
      </c>
      <c r="AW26" s="177">
        <v>26</v>
      </c>
      <c r="AX26" s="178">
        <v>2</v>
      </c>
      <c r="AY26" s="175">
        <v>9</v>
      </c>
      <c r="AZ26" s="175">
        <v>16</v>
      </c>
      <c r="BA26" s="180">
        <v>23</v>
      </c>
      <c r="BB26" s="1531"/>
      <c r="BC26" s="1528"/>
      <c r="BD26" s="1528"/>
      <c r="BE26" s="1528"/>
      <c r="BF26" s="1534"/>
      <c r="BG26" s="1528"/>
      <c r="BH26" s="1528"/>
      <c r="BI26" s="1534"/>
      <c r="BJ26" s="1579"/>
    </row>
    <row r="27" spans="1:63" s="163" customFormat="1" ht="13.8" customHeight="1" thickBot="1" x14ac:dyDescent="0.25">
      <c r="A27" s="1540"/>
      <c r="B27" s="181">
        <v>6</v>
      </c>
      <c r="C27" s="182">
        <v>13</v>
      </c>
      <c r="D27" s="182">
        <v>20</v>
      </c>
      <c r="E27" s="182">
        <v>27</v>
      </c>
      <c r="F27" s="183">
        <v>4</v>
      </c>
      <c r="G27" s="181">
        <v>11</v>
      </c>
      <c r="H27" s="182">
        <v>18</v>
      </c>
      <c r="I27" s="182">
        <v>25</v>
      </c>
      <c r="J27" s="184">
        <v>1</v>
      </c>
      <c r="K27" s="185">
        <v>8</v>
      </c>
      <c r="L27" s="182">
        <v>15</v>
      </c>
      <c r="M27" s="182">
        <v>22</v>
      </c>
      <c r="N27" s="184">
        <v>29</v>
      </c>
      <c r="O27" s="181">
        <v>6</v>
      </c>
      <c r="P27" s="182">
        <v>13</v>
      </c>
      <c r="Q27" s="182">
        <v>20</v>
      </c>
      <c r="R27" s="182">
        <v>27</v>
      </c>
      <c r="S27" s="186">
        <v>3</v>
      </c>
      <c r="T27" s="185">
        <v>10</v>
      </c>
      <c r="U27" s="182">
        <v>17</v>
      </c>
      <c r="V27" s="182">
        <v>24</v>
      </c>
      <c r="W27" s="184">
        <v>31</v>
      </c>
      <c r="X27" s="181">
        <v>7</v>
      </c>
      <c r="Y27" s="182">
        <v>14</v>
      </c>
      <c r="Z27" s="182">
        <v>21</v>
      </c>
      <c r="AA27" s="184">
        <v>28</v>
      </c>
      <c r="AB27" s="181">
        <v>7</v>
      </c>
      <c r="AC27" s="182">
        <v>14</v>
      </c>
      <c r="AD27" s="182">
        <v>21</v>
      </c>
      <c r="AE27" s="187">
        <v>28</v>
      </c>
      <c r="AF27" s="183">
        <v>4</v>
      </c>
      <c r="AG27" s="181">
        <v>11</v>
      </c>
      <c r="AH27" s="182">
        <v>18</v>
      </c>
      <c r="AI27" s="182">
        <v>25</v>
      </c>
      <c r="AJ27" s="184">
        <v>2</v>
      </c>
      <c r="AK27" s="181">
        <v>9</v>
      </c>
      <c r="AL27" s="182">
        <v>16</v>
      </c>
      <c r="AM27" s="182">
        <v>23</v>
      </c>
      <c r="AN27" s="184">
        <v>30</v>
      </c>
      <c r="AO27" s="181">
        <v>6</v>
      </c>
      <c r="AP27" s="182">
        <v>13</v>
      </c>
      <c r="AQ27" s="182">
        <v>20</v>
      </c>
      <c r="AR27" s="182">
        <v>27</v>
      </c>
      <c r="AS27" s="184">
        <v>4</v>
      </c>
      <c r="AT27" s="185">
        <v>11</v>
      </c>
      <c r="AU27" s="182">
        <v>18</v>
      </c>
      <c r="AV27" s="182">
        <v>25</v>
      </c>
      <c r="AW27" s="184">
        <v>1</v>
      </c>
      <c r="AX27" s="185">
        <v>8</v>
      </c>
      <c r="AY27" s="182">
        <v>15</v>
      </c>
      <c r="AZ27" s="182">
        <v>22</v>
      </c>
      <c r="BA27" s="188">
        <v>29</v>
      </c>
      <c r="BB27" s="1532"/>
      <c r="BC27" s="1529"/>
      <c r="BD27" s="1529"/>
      <c r="BE27" s="1529"/>
      <c r="BF27" s="1535"/>
      <c r="BG27" s="1529"/>
      <c r="BH27" s="1529"/>
      <c r="BI27" s="1535"/>
      <c r="BJ27" s="1580"/>
    </row>
    <row r="28" spans="1:63" ht="13.2" customHeight="1" x14ac:dyDescent="0.25">
      <c r="A28" s="189" t="s">
        <v>172</v>
      </c>
      <c r="B28" s="263"/>
      <c r="C28" s="264"/>
      <c r="D28" s="264"/>
      <c r="E28" s="264" t="s">
        <v>173</v>
      </c>
      <c r="F28" s="265"/>
      <c r="G28" s="263"/>
      <c r="H28" s="264"/>
      <c r="I28" s="264"/>
      <c r="J28" s="266"/>
      <c r="K28" s="267"/>
      <c r="L28" s="264"/>
      <c r="M28" s="264"/>
      <c r="N28" s="265"/>
      <c r="O28" s="263"/>
      <c r="P28" s="264"/>
      <c r="Q28" s="190" t="s">
        <v>219</v>
      </c>
      <c r="R28" s="190" t="s">
        <v>219</v>
      </c>
      <c r="S28" s="191" t="s">
        <v>219</v>
      </c>
      <c r="T28" s="192" t="s">
        <v>175</v>
      </c>
      <c r="U28" s="190" t="s">
        <v>175</v>
      </c>
      <c r="V28" s="190" t="s">
        <v>176</v>
      </c>
      <c r="W28" s="193" t="s">
        <v>176</v>
      </c>
      <c r="X28" s="194" t="s">
        <v>176</v>
      </c>
      <c r="Y28" s="190" t="s">
        <v>176</v>
      </c>
      <c r="Z28" s="264"/>
      <c r="AA28" s="266"/>
      <c r="AB28" s="267"/>
      <c r="AC28" s="264"/>
      <c r="AD28" s="264"/>
      <c r="AE28" s="264"/>
      <c r="AF28" s="265"/>
      <c r="AG28" s="263"/>
      <c r="AH28" s="265"/>
      <c r="AI28" s="268" t="s">
        <v>174</v>
      </c>
      <c r="AJ28" s="270" t="s">
        <v>174</v>
      </c>
      <c r="AK28" s="267"/>
      <c r="AL28" s="264"/>
      <c r="AM28" s="264"/>
      <c r="AN28" s="265"/>
      <c r="AO28" s="269"/>
      <c r="AP28" s="268"/>
      <c r="AQ28" s="268"/>
      <c r="AR28" s="190" t="s">
        <v>175</v>
      </c>
      <c r="AS28" s="191" t="s">
        <v>175</v>
      </c>
      <c r="AT28" s="192" t="s">
        <v>175</v>
      </c>
      <c r="AU28" s="190" t="s">
        <v>175</v>
      </c>
      <c r="AV28" s="190" t="s">
        <v>175</v>
      </c>
      <c r="AW28" s="191" t="s">
        <v>175</v>
      </c>
      <c r="AX28" s="192" t="s">
        <v>175</v>
      </c>
      <c r="AY28" s="190" t="s">
        <v>175</v>
      </c>
      <c r="AZ28" s="190" t="s">
        <v>175</v>
      </c>
      <c r="BA28" s="191" t="s">
        <v>175</v>
      </c>
      <c r="BB28" s="196" t="s">
        <v>172</v>
      </c>
      <c r="BC28" s="197">
        <v>1</v>
      </c>
      <c r="BD28" s="197">
        <v>3</v>
      </c>
      <c r="BE28" s="197">
        <v>2</v>
      </c>
      <c r="BF28" s="197">
        <v>4</v>
      </c>
      <c r="BG28" s="197"/>
      <c r="BH28" s="197"/>
      <c r="BI28" s="197">
        <v>12</v>
      </c>
      <c r="BJ28" s="296">
        <f>SUM(BC28:BI28)</f>
        <v>22</v>
      </c>
      <c r="BK28" s="212"/>
    </row>
    <row r="29" spans="1:63" ht="13.95" customHeight="1" x14ac:dyDescent="0.25">
      <c r="A29" s="198" t="s">
        <v>177</v>
      </c>
      <c r="B29" s="271"/>
      <c r="C29" s="272"/>
      <c r="D29" s="272"/>
      <c r="E29" s="272" t="s">
        <v>173</v>
      </c>
      <c r="F29" s="273"/>
      <c r="G29" s="271"/>
      <c r="H29" s="272"/>
      <c r="I29" s="272"/>
      <c r="J29" s="274"/>
      <c r="K29" s="275"/>
      <c r="L29" s="272"/>
      <c r="M29" s="272"/>
      <c r="N29" s="273"/>
      <c r="O29" s="271"/>
      <c r="P29" s="272"/>
      <c r="Q29" s="202" t="s">
        <v>219</v>
      </c>
      <c r="R29" s="202" t="s">
        <v>219</v>
      </c>
      <c r="S29" s="195" t="s">
        <v>219</v>
      </c>
      <c r="T29" s="238" t="s">
        <v>175</v>
      </c>
      <c r="U29" s="202" t="s">
        <v>175</v>
      </c>
      <c r="V29" s="202" t="s">
        <v>176</v>
      </c>
      <c r="W29" s="297" t="s">
        <v>176</v>
      </c>
      <c r="X29" s="298" t="s">
        <v>176</v>
      </c>
      <c r="Y29" s="202" t="s">
        <v>176</v>
      </c>
      <c r="Z29" s="272"/>
      <c r="AA29" s="274"/>
      <c r="AB29" s="278"/>
      <c r="AC29" s="279"/>
      <c r="AD29" s="279"/>
      <c r="AE29" s="299" t="s">
        <v>174</v>
      </c>
      <c r="AF29" s="300" t="s">
        <v>174</v>
      </c>
      <c r="AG29" s="301"/>
      <c r="AH29" s="299"/>
      <c r="AI29" s="279"/>
      <c r="AJ29" s="281"/>
      <c r="AK29" s="278"/>
      <c r="AL29" s="279"/>
      <c r="AM29" s="279"/>
      <c r="AN29" s="280"/>
      <c r="AO29" s="277"/>
      <c r="AP29" s="276"/>
      <c r="AQ29" s="276"/>
      <c r="AR29" s="199" t="s">
        <v>175</v>
      </c>
      <c r="AS29" s="200" t="s">
        <v>175</v>
      </c>
      <c r="AT29" s="201" t="s">
        <v>175</v>
      </c>
      <c r="AU29" s="199" t="s">
        <v>175</v>
      </c>
      <c r="AV29" s="199" t="s">
        <v>175</v>
      </c>
      <c r="AW29" s="200" t="s">
        <v>175</v>
      </c>
      <c r="AX29" s="238" t="s">
        <v>175</v>
      </c>
      <c r="AY29" s="202" t="s">
        <v>175</v>
      </c>
      <c r="AZ29" s="202" t="s">
        <v>175</v>
      </c>
      <c r="BA29" s="195" t="s">
        <v>175</v>
      </c>
      <c r="BB29" s="196" t="s">
        <v>177</v>
      </c>
      <c r="BC29" s="197">
        <v>1</v>
      </c>
      <c r="BD29" s="197">
        <v>3</v>
      </c>
      <c r="BE29" s="197">
        <v>2</v>
      </c>
      <c r="BF29" s="197">
        <v>4</v>
      </c>
      <c r="BG29" s="197"/>
      <c r="BH29" s="197"/>
      <c r="BI29" s="197">
        <v>12</v>
      </c>
      <c r="BJ29" s="296">
        <f>SUM(BC29:BI29)</f>
        <v>22</v>
      </c>
      <c r="BK29" s="212"/>
    </row>
    <row r="30" spans="1:63" ht="13.95" customHeight="1" thickBot="1" x14ac:dyDescent="0.3">
      <c r="A30" s="203" t="s">
        <v>178</v>
      </c>
      <c r="B30" s="282"/>
      <c r="C30" s="283"/>
      <c r="D30" s="283" t="s">
        <v>173</v>
      </c>
      <c r="E30" s="283"/>
      <c r="F30" s="284"/>
      <c r="G30" s="282"/>
      <c r="H30" s="283"/>
      <c r="I30" s="283"/>
      <c r="J30" s="285"/>
      <c r="K30" s="463" t="s">
        <v>219</v>
      </c>
      <c r="L30" s="464" t="s">
        <v>219</v>
      </c>
      <c r="M30" s="465" t="s">
        <v>175</v>
      </c>
      <c r="N30" s="465" t="s">
        <v>175</v>
      </c>
      <c r="O30" s="463"/>
      <c r="P30" s="464"/>
      <c r="Q30" s="465"/>
      <c r="R30" s="465"/>
      <c r="S30" s="466" t="s">
        <v>176</v>
      </c>
      <c r="T30" s="467" t="s">
        <v>176</v>
      </c>
      <c r="U30" s="464" t="s">
        <v>176</v>
      </c>
      <c r="V30" s="464" t="s">
        <v>176</v>
      </c>
      <c r="W30" s="293"/>
      <c r="X30" s="287"/>
      <c r="Y30" s="288"/>
      <c r="Z30" s="288" t="s">
        <v>179</v>
      </c>
      <c r="AA30" s="289"/>
      <c r="AB30" s="290"/>
      <c r="AC30" s="283"/>
      <c r="AD30" s="283"/>
      <c r="AE30" s="283"/>
      <c r="AF30" s="284"/>
      <c r="AG30" s="282"/>
      <c r="AH30" s="283"/>
      <c r="AI30" s="283"/>
      <c r="AJ30" s="285"/>
      <c r="AK30" s="286"/>
      <c r="AL30" s="283"/>
      <c r="AM30" s="283"/>
      <c r="AN30" s="284"/>
      <c r="AO30" s="291"/>
      <c r="AP30" s="292"/>
      <c r="AQ30" s="292"/>
      <c r="AR30" s="241"/>
      <c r="AS30" s="240"/>
      <c r="AT30" s="237"/>
      <c r="AU30" s="239"/>
      <c r="AV30" s="239"/>
      <c r="AW30" s="240"/>
      <c r="AX30" s="206"/>
      <c r="AY30" s="204"/>
      <c r="AZ30" s="204"/>
      <c r="BA30" s="205"/>
      <c r="BB30" s="196" t="s">
        <v>178</v>
      </c>
      <c r="BC30" s="197">
        <v>1</v>
      </c>
      <c r="BD30" s="197">
        <v>3</v>
      </c>
      <c r="BE30" s="197">
        <v>2</v>
      </c>
      <c r="BF30" s="197">
        <v>4</v>
      </c>
      <c r="BG30" s="197"/>
      <c r="BH30" s="197">
        <v>1</v>
      </c>
      <c r="BI30" s="197">
        <v>2</v>
      </c>
      <c r="BJ30" s="296">
        <f>SUM(BC30:BI30)</f>
        <v>13</v>
      </c>
      <c r="BK30" s="212"/>
    </row>
    <row r="31" spans="1:63" ht="13.2" customHeight="1" thickBot="1" x14ac:dyDescent="0.3">
      <c r="A31" s="1547" t="s">
        <v>200</v>
      </c>
      <c r="B31" s="1548"/>
      <c r="C31" s="1548"/>
      <c r="D31" s="1548"/>
      <c r="E31" s="1548"/>
      <c r="F31" s="1548"/>
      <c r="G31" s="1548"/>
      <c r="H31" s="1548"/>
      <c r="I31" s="1548"/>
      <c r="J31" s="1548"/>
      <c r="K31" s="1548"/>
      <c r="L31" s="1548"/>
      <c r="M31" s="1548"/>
      <c r="N31" s="1548"/>
      <c r="O31" s="1548"/>
      <c r="P31" s="1548"/>
      <c r="Q31" s="1548"/>
      <c r="R31" s="1548"/>
      <c r="S31" s="1548"/>
      <c r="T31" s="1548"/>
      <c r="U31" s="1548"/>
      <c r="V31" s="1548"/>
      <c r="W31" s="1548"/>
      <c r="X31" s="1548"/>
      <c r="Y31" s="1548"/>
      <c r="Z31" s="1548"/>
      <c r="AA31" s="1548"/>
      <c r="AB31" s="1548"/>
      <c r="AC31" s="1548"/>
      <c r="AD31" s="1548"/>
      <c r="AE31" s="1548"/>
      <c r="AF31" s="1548"/>
      <c r="AG31" s="1548"/>
      <c r="AH31" s="1548"/>
      <c r="AI31" s="1548"/>
      <c r="AJ31" s="1548"/>
      <c r="AK31" s="1548"/>
      <c r="AL31" s="1548"/>
      <c r="AM31" s="1548"/>
      <c r="AN31" s="1548"/>
      <c r="AO31" s="1548"/>
      <c r="AP31" s="1548"/>
      <c r="AQ31" s="1548"/>
      <c r="AR31" s="1548"/>
      <c r="AS31" s="1548"/>
      <c r="AT31" s="1548"/>
      <c r="AU31" s="1548"/>
      <c r="AV31" s="1548"/>
      <c r="AW31" s="1548"/>
      <c r="AX31" s="1548"/>
      <c r="AY31" s="1548"/>
      <c r="AZ31" s="1548"/>
      <c r="BA31" s="1548"/>
      <c r="BB31" s="207" t="s">
        <v>180</v>
      </c>
      <c r="BC31" s="208">
        <f t="shared" ref="BC31:BI31" si="0">SUM(BC28:BC30)</f>
        <v>3</v>
      </c>
      <c r="BD31" s="208">
        <f t="shared" si="0"/>
        <v>9</v>
      </c>
      <c r="BE31" s="208">
        <f t="shared" si="0"/>
        <v>6</v>
      </c>
      <c r="BF31" s="208">
        <f t="shared" si="0"/>
        <v>12</v>
      </c>
      <c r="BG31" s="208">
        <f t="shared" si="0"/>
        <v>0</v>
      </c>
      <c r="BH31" s="208">
        <f t="shared" si="0"/>
        <v>1</v>
      </c>
      <c r="BI31" s="208">
        <f t="shared" si="0"/>
        <v>26</v>
      </c>
      <c r="BJ31" s="295"/>
      <c r="BK31" s="212"/>
    </row>
    <row r="32" spans="1:63" ht="13.8" thickBot="1" x14ac:dyDescent="0.3">
      <c r="A32" s="163"/>
      <c r="AI32" s="294"/>
    </row>
    <row r="33" spans="1:53" s="209" customFormat="1" ht="12" thickBot="1" x14ac:dyDescent="0.25">
      <c r="A33" s="1549"/>
      <c r="B33" s="1549"/>
      <c r="C33" s="1549"/>
      <c r="D33" s="1549"/>
      <c r="E33" s="1549"/>
      <c r="F33" s="1549"/>
      <c r="G33" s="1549"/>
      <c r="H33" s="1549"/>
      <c r="I33" s="1549"/>
      <c r="J33" s="1549"/>
      <c r="K33" s="1549"/>
      <c r="L33" s="1549"/>
      <c r="M33" s="1549"/>
      <c r="N33" s="1549"/>
      <c r="O33" s="1549"/>
      <c r="P33" s="1549"/>
      <c r="T33" s="1536" t="s">
        <v>181</v>
      </c>
      <c r="U33" s="1536"/>
      <c r="V33" s="1536"/>
      <c r="W33" s="1536"/>
      <c r="X33" s="1536"/>
      <c r="Y33" s="1536"/>
      <c r="Z33" s="1536"/>
      <c r="AA33" s="1536"/>
      <c r="AB33" s="1536"/>
      <c r="AC33" s="1536"/>
      <c r="AD33" s="1536"/>
      <c r="AI33" s="1550" t="s">
        <v>182</v>
      </c>
      <c r="AJ33" s="1550"/>
      <c r="AK33" s="1550"/>
      <c r="AL33" s="1550"/>
      <c r="AM33" s="1550"/>
      <c r="AN33" s="1550"/>
      <c r="AO33" s="1550"/>
      <c r="AP33" s="1550"/>
      <c r="AQ33" s="1550"/>
      <c r="AR33" s="1550"/>
      <c r="AS33" s="1550"/>
      <c r="AT33" s="1550"/>
      <c r="AU33" s="1550"/>
      <c r="AV33" s="1550"/>
      <c r="AW33" s="1550"/>
      <c r="AX33" s="1550"/>
      <c r="AY33" s="1550"/>
      <c r="AZ33" s="1550"/>
    </row>
    <row r="34" spans="1:53" s="163" customFormat="1" ht="54.6" customHeight="1" thickBot="1" x14ac:dyDescent="0.3">
      <c r="A34" s="262"/>
      <c r="B34" s="1559"/>
      <c r="C34" s="1559"/>
      <c r="D34" s="1559"/>
      <c r="E34" s="1559"/>
      <c r="F34" s="1560"/>
      <c r="G34" s="1560"/>
      <c r="H34" s="1559"/>
      <c r="I34" s="1559"/>
      <c r="J34" s="1559"/>
      <c r="K34" s="1559"/>
      <c r="L34" s="1559"/>
      <c r="M34" s="1560"/>
      <c r="N34" s="1560"/>
      <c r="O34" s="1561" t="s">
        <v>183</v>
      </c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3"/>
      <c r="AA34" s="1564" t="s">
        <v>184</v>
      </c>
      <c r="AB34" s="1565"/>
      <c r="AC34" s="1566" t="s">
        <v>185</v>
      </c>
      <c r="AD34" s="1567"/>
      <c r="AE34" s="144"/>
      <c r="AF34" s="144"/>
      <c r="AG34" s="150"/>
      <c r="AH34" s="1568" t="s">
        <v>186</v>
      </c>
      <c r="AI34" s="1569"/>
      <c r="AJ34" s="1569"/>
      <c r="AK34" s="1569"/>
      <c r="AL34" s="1569"/>
      <c r="AM34" s="1569"/>
      <c r="AN34" s="1569"/>
      <c r="AO34" s="1569"/>
      <c r="AP34" s="1569"/>
      <c r="AQ34" s="1570"/>
      <c r="AR34" s="1571" t="s">
        <v>187</v>
      </c>
      <c r="AS34" s="1572"/>
      <c r="AT34" s="1572"/>
      <c r="AU34" s="1572"/>
      <c r="AV34" s="1572"/>
      <c r="AW34" s="1572"/>
      <c r="AX34" s="1572"/>
      <c r="AY34" s="1573"/>
      <c r="AZ34" s="1557" t="s">
        <v>184</v>
      </c>
      <c r="BA34" s="1558"/>
    </row>
    <row r="35" spans="1:53" s="163" customFormat="1" ht="12.75" customHeight="1" x14ac:dyDescent="0.25">
      <c r="A35" s="210"/>
      <c r="B35" s="1577"/>
      <c r="C35" s="1577"/>
      <c r="D35" s="1577"/>
      <c r="E35" s="1577"/>
      <c r="F35" s="1577"/>
      <c r="G35" s="1577"/>
      <c r="H35" s="1577"/>
      <c r="I35" s="1577"/>
      <c r="J35" s="1577"/>
      <c r="K35" s="1577"/>
      <c r="L35" s="1577"/>
      <c r="M35" s="1577"/>
      <c r="N35" s="1577"/>
      <c r="O35" s="1581" t="s">
        <v>188</v>
      </c>
      <c r="P35" s="1582"/>
      <c r="Q35" s="1582"/>
      <c r="R35" s="1582"/>
      <c r="S35" s="1582"/>
      <c r="T35" s="1582"/>
      <c r="U35" s="1582"/>
      <c r="V35" s="1582"/>
      <c r="W35" s="1582"/>
      <c r="X35" s="1582"/>
      <c r="Y35" s="1582"/>
      <c r="Z35" s="1583"/>
      <c r="AA35" s="1584">
        <v>1.2</v>
      </c>
      <c r="AB35" s="1585"/>
      <c r="AC35" s="1586">
        <v>4</v>
      </c>
      <c r="AD35" s="1587"/>
      <c r="AG35" s="211"/>
      <c r="AH35" s="1588" t="s">
        <v>218</v>
      </c>
      <c r="AI35" s="1589"/>
      <c r="AJ35" s="1589"/>
      <c r="AK35" s="1589"/>
      <c r="AL35" s="1589"/>
      <c r="AM35" s="1589"/>
      <c r="AN35" s="1589"/>
      <c r="AO35" s="1589"/>
      <c r="AP35" s="1589"/>
      <c r="AQ35" s="1589"/>
      <c r="AR35" s="1592" t="s">
        <v>77</v>
      </c>
      <c r="AS35" s="1593"/>
      <c r="AT35" s="1593"/>
      <c r="AU35" s="1593"/>
      <c r="AV35" s="1593"/>
      <c r="AW35" s="1593"/>
      <c r="AX35" s="1593"/>
      <c r="AY35" s="1594"/>
      <c r="AZ35" s="1596">
        <v>5</v>
      </c>
      <c r="BA35" s="1597"/>
    </row>
    <row r="36" spans="1:53" s="163" customFormat="1" ht="14.4" customHeight="1" x14ac:dyDescent="0.25">
      <c r="A36" s="210"/>
      <c r="B36" s="1577"/>
      <c r="C36" s="1577"/>
      <c r="D36" s="1577"/>
      <c r="E36" s="1577"/>
      <c r="F36" s="1577"/>
      <c r="G36" s="1577"/>
      <c r="H36" s="1577"/>
      <c r="I36" s="1577"/>
      <c r="J36" s="1577"/>
      <c r="K36" s="1577"/>
      <c r="L36" s="1577"/>
      <c r="M36" s="1577"/>
      <c r="N36" s="1577"/>
      <c r="O36" s="1581" t="s">
        <v>189</v>
      </c>
      <c r="P36" s="1582"/>
      <c r="Q36" s="1582"/>
      <c r="R36" s="1582"/>
      <c r="S36" s="1582"/>
      <c r="T36" s="1582"/>
      <c r="U36" s="1582"/>
      <c r="V36" s="1582"/>
      <c r="W36" s="1582"/>
      <c r="X36" s="1582"/>
      <c r="Y36" s="1582"/>
      <c r="Z36" s="1583"/>
      <c r="AA36" s="1584">
        <v>3.4</v>
      </c>
      <c r="AB36" s="1585"/>
      <c r="AC36" s="1586">
        <v>4</v>
      </c>
      <c r="AD36" s="1587"/>
      <c r="AG36" s="211"/>
      <c r="AH36" s="1588"/>
      <c r="AI36" s="1589"/>
      <c r="AJ36" s="1589"/>
      <c r="AK36" s="1589"/>
      <c r="AL36" s="1589"/>
      <c r="AM36" s="1589"/>
      <c r="AN36" s="1589"/>
      <c r="AO36" s="1589"/>
      <c r="AP36" s="1589"/>
      <c r="AQ36" s="1589"/>
      <c r="AR36" s="1595"/>
      <c r="AS36" s="1596"/>
      <c r="AT36" s="1596"/>
      <c r="AU36" s="1596"/>
      <c r="AV36" s="1596"/>
      <c r="AW36" s="1596"/>
      <c r="AX36" s="1596"/>
      <c r="AY36" s="1597"/>
      <c r="AZ36" s="1596"/>
      <c r="BA36" s="1597"/>
    </row>
    <row r="37" spans="1:53" ht="15" customHeight="1" thickBot="1" x14ac:dyDescent="0.3">
      <c r="O37" s="1574" t="s">
        <v>190</v>
      </c>
      <c r="P37" s="1575"/>
      <c r="Q37" s="1575"/>
      <c r="R37" s="1575"/>
      <c r="S37" s="1575"/>
      <c r="T37" s="1575"/>
      <c r="U37" s="1575"/>
      <c r="V37" s="1575"/>
      <c r="W37" s="1575"/>
      <c r="X37" s="1575"/>
      <c r="Y37" s="1575"/>
      <c r="Z37" s="1576"/>
      <c r="AA37" s="1553">
        <v>5</v>
      </c>
      <c r="AB37" s="1554"/>
      <c r="AC37" s="1555">
        <v>4</v>
      </c>
      <c r="AD37" s="1556"/>
      <c r="AE37" s="212"/>
      <c r="AH37" s="1588"/>
      <c r="AI37" s="1589"/>
      <c r="AJ37" s="1589"/>
      <c r="AK37" s="1589"/>
      <c r="AL37" s="1589"/>
      <c r="AM37" s="1589"/>
      <c r="AN37" s="1589"/>
      <c r="AO37" s="1589"/>
      <c r="AP37" s="1589"/>
      <c r="AQ37" s="1589"/>
      <c r="AR37" s="1595"/>
      <c r="AS37" s="1596"/>
      <c r="AT37" s="1596"/>
      <c r="AU37" s="1596"/>
      <c r="AV37" s="1596"/>
      <c r="AW37" s="1596"/>
      <c r="AX37" s="1596"/>
      <c r="AY37" s="1597"/>
      <c r="AZ37" s="1596"/>
      <c r="BA37" s="1597"/>
    </row>
    <row r="38" spans="1:53" ht="14.4" customHeight="1" x14ac:dyDescent="0.25">
      <c r="AH38" s="1588"/>
      <c r="AI38" s="1589"/>
      <c r="AJ38" s="1589"/>
      <c r="AK38" s="1589"/>
      <c r="AL38" s="1589"/>
      <c r="AM38" s="1589"/>
      <c r="AN38" s="1589"/>
      <c r="AO38" s="1589"/>
      <c r="AP38" s="1589"/>
      <c r="AQ38" s="1589"/>
      <c r="AR38" s="1595"/>
      <c r="AS38" s="1596"/>
      <c r="AT38" s="1596"/>
      <c r="AU38" s="1596"/>
      <c r="AV38" s="1596"/>
      <c r="AW38" s="1596"/>
      <c r="AX38" s="1596"/>
      <c r="AY38" s="1597"/>
      <c r="AZ38" s="1596"/>
      <c r="BA38" s="1597"/>
    </row>
    <row r="39" spans="1:53" ht="15" customHeight="1" x14ac:dyDescent="0.25">
      <c r="AH39" s="1588"/>
      <c r="AI39" s="1589"/>
      <c r="AJ39" s="1589"/>
      <c r="AK39" s="1589"/>
      <c r="AL39" s="1589"/>
      <c r="AM39" s="1589"/>
      <c r="AN39" s="1589"/>
      <c r="AO39" s="1589"/>
      <c r="AP39" s="1589"/>
      <c r="AQ39" s="1589"/>
      <c r="AR39" s="1595"/>
      <c r="AS39" s="1596"/>
      <c r="AT39" s="1596"/>
      <c r="AU39" s="1596"/>
      <c r="AV39" s="1596"/>
      <c r="AW39" s="1596"/>
      <c r="AX39" s="1596"/>
      <c r="AY39" s="1597"/>
      <c r="AZ39" s="1596"/>
      <c r="BA39" s="1597"/>
    </row>
    <row r="40" spans="1:53" ht="14.4" customHeight="1" thickBot="1" x14ac:dyDescent="0.3">
      <c r="AH40" s="1590"/>
      <c r="AI40" s="1591"/>
      <c r="AJ40" s="1591"/>
      <c r="AK40" s="1591"/>
      <c r="AL40" s="1591"/>
      <c r="AM40" s="1591"/>
      <c r="AN40" s="1591"/>
      <c r="AO40" s="1591"/>
      <c r="AP40" s="1591"/>
      <c r="AQ40" s="1591"/>
      <c r="AR40" s="1598"/>
      <c r="AS40" s="1599"/>
      <c r="AT40" s="1599"/>
      <c r="AU40" s="1599"/>
      <c r="AV40" s="1599"/>
      <c r="AW40" s="1599"/>
      <c r="AX40" s="1599"/>
      <c r="AY40" s="1600"/>
      <c r="AZ40" s="1599"/>
      <c r="BA40" s="1600"/>
    </row>
  </sheetData>
  <mergeCells count="90">
    <mergeCell ref="BJ24:BJ27"/>
    <mergeCell ref="B36:C36"/>
    <mergeCell ref="D36:E36"/>
    <mergeCell ref="F36:G36"/>
    <mergeCell ref="H36:J36"/>
    <mergeCell ref="K36:L36"/>
    <mergeCell ref="M36:N36"/>
    <mergeCell ref="O35:Z35"/>
    <mergeCell ref="AA35:AB35"/>
    <mergeCell ref="AC35:AD35"/>
    <mergeCell ref="AH35:AQ40"/>
    <mergeCell ref="AR35:AY40"/>
    <mergeCell ref="AZ35:BA40"/>
    <mergeCell ref="O36:Z36"/>
    <mergeCell ref="AA36:AB36"/>
    <mergeCell ref="AC36:AD36"/>
    <mergeCell ref="D35:E35"/>
    <mergeCell ref="F35:G35"/>
    <mergeCell ref="H35:J35"/>
    <mergeCell ref="K35:L35"/>
    <mergeCell ref="M35:N35"/>
    <mergeCell ref="AA37:AB37"/>
    <mergeCell ref="AC37:AD37"/>
    <mergeCell ref="AZ34:BA34"/>
    <mergeCell ref="B34:C34"/>
    <mergeCell ref="D34:E34"/>
    <mergeCell ref="F34:G34"/>
    <mergeCell ref="H34:J34"/>
    <mergeCell ref="K34:L34"/>
    <mergeCell ref="M34:N34"/>
    <mergeCell ref="O34:Z34"/>
    <mergeCell ref="AA34:AB34"/>
    <mergeCell ref="AC34:AD34"/>
    <mergeCell ref="AH34:AQ34"/>
    <mergeCell ref="AR34:AY34"/>
    <mergeCell ref="O37:Z37"/>
    <mergeCell ref="B35:C35"/>
    <mergeCell ref="BI24:BI27"/>
    <mergeCell ref="A31:BA31"/>
    <mergeCell ref="A33:P33"/>
    <mergeCell ref="T33:AD33"/>
    <mergeCell ref="AI33:AZ33"/>
    <mergeCell ref="AX24:BA24"/>
    <mergeCell ref="X24:AA24"/>
    <mergeCell ref="AB24:AF24"/>
    <mergeCell ref="AG24:AJ24"/>
    <mergeCell ref="T24:W24"/>
    <mergeCell ref="AK24:AN24"/>
    <mergeCell ref="AO24:AS24"/>
    <mergeCell ref="AT24:AW24"/>
    <mergeCell ref="G15:X15"/>
    <mergeCell ref="AI15:BI15"/>
    <mergeCell ref="G17:X17"/>
    <mergeCell ref="AI17:AZ17"/>
    <mergeCell ref="G19:X19"/>
    <mergeCell ref="AI19:AZ19"/>
    <mergeCell ref="G21:X21"/>
    <mergeCell ref="AI21:AZ21"/>
    <mergeCell ref="A22:BA22"/>
    <mergeCell ref="BG24:BG27"/>
    <mergeCell ref="BH24:BH27"/>
    <mergeCell ref="BB24:BB27"/>
    <mergeCell ref="BC24:BC27"/>
    <mergeCell ref="BD24:BD27"/>
    <mergeCell ref="BE24:BE27"/>
    <mergeCell ref="BF24:BF27"/>
    <mergeCell ref="BB22:BI22"/>
    <mergeCell ref="A24:A27"/>
    <mergeCell ref="B24:F24"/>
    <mergeCell ref="G24:J24"/>
    <mergeCell ref="K24:N24"/>
    <mergeCell ref="O24:S24"/>
    <mergeCell ref="R9:AG9"/>
    <mergeCell ref="O10:AK10"/>
    <mergeCell ref="O11:AK11"/>
    <mergeCell ref="O12:AK12"/>
    <mergeCell ref="G13:X13"/>
    <mergeCell ref="AI13:AZ13"/>
    <mergeCell ref="S6:AF6"/>
    <mergeCell ref="AS6:BB6"/>
    <mergeCell ref="M7:AL7"/>
    <mergeCell ref="AS7:BB7"/>
    <mergeCell ref="O8:AJ8"/>
    <mergeCell ref="AS8:BB8"/>
    <mergeCell ref="AS5:BB5"/>
    <mergeCell ref="I1:AQ1"/>
    <mergeCell ref="I2:AQ2"/>
    <mergeCell ref="I3:AQ3"/>
    <mergeCell ref="J4:AO4"/>
    <mergeCell ref="AS4:BB4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1"/>
  <sheetViews>
    <sheetView view="pageBreakPreview" zoomScale="60" zoomScaleNormal="60" workbookViewId="0">
      <selection activeCell="T44" sqref="T44"/>
    </sheetView>
  </sheetViews>
  <sheetFormatPr defaultColWidth="9.109375" defaultRowHeight="15.6" x14ac:dyDescent="0.3"/>
  <cols>
    <col min="1" max="1" width="10.44140625" style="395" customWidth="1"/>
    <col min="2" max="2" width="61.109375" style="111" customWidth="1"/>
    <col min="3" max="4" width="7.5546875" style="141" customWidth="1"/>
    <col min="5" max="6" width="6.109375" style="141" customWidth="1"/>
    <col min="7" max="7" width="6.33203125" style="141" customWidth="1"/>
    <col min="8" max="8" width="8.6640625" style="141" customWidth="1"/>
    <col min="9" max="13" width="6" style="141" customWidth="1"/>
    <col min="14" max="14" width="8.5546875" style="141" customWidth="1"/>
    <col min="15" max="15" width="6.44140625" style="141" customWidth="1"/>
    <col min="16" max="16" width="6.88671875" style="141" customWidth="1"/>
    <col min="17" max="17" width="8.109375" style="141" customWidth="1"/>
    <col min="18" max="19" width="6.88671875" style="141" customWidth="1"/>
    <col min="20" max="20" width="8.109375" style="141" customWidth="1"/>
    <col min="21" max="21" width="6.88671875" style="111" customWidth="1"/>
    <col min="22" max="22" width="7.44140625" style="111" customWidth="1"/>
    <col min="23" max="23" width="9.5546875" style="111" customWidth="1"/>
    <col min="24" max="24" width="11.33203125" style="396" customWidth="1"/>
    <col min="25" max="25" width="8" style="396" customWidth="1"/>
    <col min="26" max="27" width="6" style="111" customWidth="1"/>
    <col min="28" max="28" width="6.21875" style="106" customWidth="1"/>
    <col min="29" max="30" width="6" style="397" customWidth="1"/>
    <col min="31" max="33" width="6" style="111" customWidth="1"/>
    <col min="34" max="34" width="9.109375" style="111"/>
    <col min="35" max="35" width="12.77734375" style="111" bestFit="1" customWidth="1"/>
    <col min="36" max="16384" width="9.109375" style="111"/>
  </cols>
  <sheetData>
    <row r="1" spans="1:49" s="1" customFormat="1" ht="22.5" customHeight="1" thickBot="1" x14ac:dyDescent="0.35">
      <c r="A1" s="1694" t="s">
        <v>0</v>
      </c>
      <c r="B1" s="1695"/>
      <c r="C1" s="1695"/>
      <c r="D1" s="1695"/>
      <c r="E1" s="1695"/>
      <c r="F1" s="1695"/>
      <c r="G1" s="1695"/>
      <c r="H1" s="1695"/>
      <c r="I1" s="1695"/>
      <c r="J1" s="1695"/>
      <c r="K1" s="1695"/>
      <c r="L1" s="1695"/>
      <c r="M1" s="1695"/>
      <c r="N1" s="1695"/>
      <c r="O1" s="1695"/>
      <c r="P1" s="1695"/>
      <c r="Q1" s="1695"/>
      <c r="R1" s="1695"/>
      <c r="S1" s="1695"/>
      <c r="T1" s="1696"/>
      <c r="X1" s="2"/>
      <c r="Y1" s="2"/>
      <c r="AB1" s="2"/>
    </row>
    <row r="2" spans="1:49" s="1" customFormat="1" ht="28.2" customHeight="1" thickBot="1" x14ac:dyDescent="0.35">
      <c r="A2" s="1697" t="s">
        <v>1</v>
      </c>
      <c r="B2" s="1700" t="s">
        <v>221</v>
      </c>
      <c r="C2" s="1684" t="s">
        <v>2</v>
      </c>
      <c r="D2" s="1685"/>
      <c r="E2" s="1685"/>
      <c r="F2" s="1686"/>
      <c r="G2" s="1703" t="s">
        <v>3</v>
      </c>
      <c r="H2" s="1704" t="s">
        <v>4</v>
      </c>
      <c r="I2" s="1705"/>
      <c r="J2" s="1706"/>
      <c r="K2" s="1706"/>
      <c r="L2" s="1706"/>
      <c r="M2" s="1706"/>
      <c r="N2" s="1707"/>
      <c r="O2" s="1702"/>
      <c r="P2" s="1571"/>
      <c r="Q2" s="1572"/>
      <c r="R2" s="1572"/>
      <c r="S2" s="1572"/>
      <c r="T2" s="1573"/>
      <c r="X2" s="2"/>
      <c r="Y2" s="2"/>
      <c r="AB2" s="2"/>
    </row>
    <row r="3" spans="1:49" s="1" customFormat="1" ht="18.75" customHeight="1" thickBot="1" x14ac:dyDescent="0.35">
      <c r="A3" s="1698"/>
      <c r="B3" s="1701"/>
      <c r="C3" s="1673" t="s">
        <v>5</v>
      </c>
      <c r="D3" s="1708" t="s">
        <v>6</v>
      </c>
      <c r="E3" s="1675" t="s">
        <v>7</v>
      </c>
      <c r="F3" s="1710"/>
      <c r="G3" s="1682"/>
      <c r="H3" s="1681" t="s">
        <v>8</v>
      </c>
      <c r="I3" s="302"/>
      <c r="J3" s="1684" t="s">
        <v>9</v>
      </c>
      <c r="K3" s="1685"/>
      <c r="L3" s="1685"/>
      <c r="M3" s="1686"/>
      <c r="N3" s="1687" t="s">
        <v>10</v>
      </c>
      <c r="O3" s="1690" t="s">
        <v>11</v>
      </c>
      <c r="P3" s="1667" t="s">
        <v>12</v>
      </c>
      <c r="Q3" s="1693"/>
      <c r="R3" s="1666" t="s">
        <v>13</v>
      </c>
      <c r="S3" s="1667"/>
      <c r="T3" s="3" t="s">
        <v>14</v>
      </c>
      <c r="X3" s="2"/>
      <c r="Y3" s="2"/>
      <c r="AB3" s="2"/>
    </row>
    <row r="4" spans="1:49" s="1" customFormat="1" ht="21.75" customHeight="1" thickBot="1" x14ac:dyDescent="0.35">
      <c r="A4" s="1698"/>
      <c r="B4" s="1701"/>
      <c r="C4" s="1673"/>
      <c r="D4" s="1708"/>
      <c r="E4" s="1668" t="s">
        <v>15</v>
      </c>
      <c r="F4" s="1670" t="s">
        <v>16</v>
      </c>
      <c r="G4" s="1682"/>
      <c r="H4" s="1682"/>
      <c r="I4" s="1673" t="s">
        <v>222</v>
      </c>
      <c r="J4" s="1673" t="s">
        <v>223</v>
      </c>
      <c r="K4" s="1675" t="s">
        <v>18</v>
      </c>
      <c r="L4" s="1675"/>
      <c r="M4" s="1676"/>
      <c r="N4" s="1688"/>
      <c r="O4" s="1691"/>
      <c r="P4" s="1571"/>
      <c r="Q4" s="1572"/>
      <c r="R4" s="1572"/>
      <c r="S4" s="1572"/>
      <c r="T4" s="1573"/>
      <c r="X4" s="2"/>
      <c r="Y4" s="2"/>
      <c r="AB4" s="2"/>
    </row>
    <row r="5" spans="1:49" s="1" customFormat="1" ht="17.25" customHeight="1" thickBot="1" x14ac:dyDescent="0.35">
      <c r="A5" s="1698"/>
      <c r="B5" s="1701"/>
      <c r="C5" s="1673"/>
      <c r="D5" s="1708"/>
      <c r="E5" s="1668"/>
      <c r="F5" s="1671"/>
      <c r="G5" s="1682"/>
      <c r="H5" s="1682"/>
      <c r="I5" s="1673"/>
      <c r="J5" s="1673"/>
      <c r="K5" s="1677" t="s">
        <v>19</v>
      </c>
      <c r="L5" s="1677" t="s">
        <v>20</v>
      </c>
      <c r="M5" s="1679" t="s">
        <v>21</v>
      </c>
      <c r="N5" s="1688"/>
      <c r="O5" s="1691"/>
      <c r="P5" s="457">
        <v>1</v>
      </c>
      <c r="Q5" s="456">
        <v>2</v>
      </c>
      <c r="R5" s="455">
        <v>3</v>
      </c>
      <c r="S5" s="456">
        <v>4</v>
      </c>
      <c r="T5" s="456">
        <v>5</v>
      </c>
      <c r="X5" s="2"/>
      <c r="Y5" s="2"/>
      <c r="AB5" s="2"/>
    </row>
    <row r="6" spans="1:49" s="1" customFormat="1" ht="21.75" customHeight="1" thickBot="1" x14ac:dyDescent="0.35">
      <c r="A6" s="1698"/>
      <c r="B6" s="1701"/>
      <c r="C6" s="1673"/>
      <c r="D6" s="1708"/>
      <c r="E6" s="1668"/>
      <c r="F6" s="1671"/>
      <c r="G6" s="1682"/>
      <c r="H6" s="1682"/>
      <c r="I6" s="1673"/>
      <c r="J6" s="1673"/>
      <c r="K6" s="1677"/>
      <c r="L6" s="1677"/>
      <c r="M6" s="1679"/>
      <c r="N6" s="1688"/>
      <c r="O6" s="1691"/>
      <c r="P6" s="1571"/>
      <c r="Q6" s="1572"/>
      <c r="R6" s="1572"/>
      <c r="S6" s="1572"/>
      <c r="T6" s="1573"/>
      <c r="X6" s="2"/>
      <c r="Y6" s="2"/>
      <c r="AB6" s="2"/>
    </row>
    <row r="7" spans="1:49" s="1" customFormat="1" ht="31.8" customHeight="1" thickBot="1" x14ac:dyDescent="0.35">
      <c r="A7" s="1699"/>
      <c r="B7" s="1702"/>
      <c r="C7" s="1674"/>
      <c r="D7" s="1709"/>
      <c r="E7" s="1669"/>
      <c r="F7" s="1672"/>
      <c r="G7" s="1683"/>
      <c r="H7" s="1683"/>
      <c r="I7" s="1674"/>
      <c r="J7" s="1674"/>
      <c r="K7" s="1678"/>
      <c r="L7" s="1678"/>
      <c r="M7" s="1680"/>
      <c r="N7" s="1689"/>
      <c r="O7" s="1692"/>
      <c r="P7" s="4">
        <v>4</v>
      </c>
      <c r="Q7" s="5">
        <v>2</v>
      </c>
      <c r="R7" s="6">
        <v>4</v>
      </c>
      <c r="S7" s="303">
        <v>2</v>
      </c>
      <c r="T7" s="303">
        <v>2</v>
      </c>
      <c r="X7" s="2"/>
      <c r="Y7" s="2"/>
      <c r="AB7" s="2"/>
    </row>
    <row r="8" spans="1:49" s="13" customFormat="1" ht="14.1" customHeight="1" thickBot="1" x14ac:dyDescent="0.35">
      <c r="A8" s="7">
        <v>1</v>
      </c>
      <c r="B8" s="552">
        <f>A8+1</f>
        <v>2</v>
      </c>
      <c r="C8" s="10">
        <f t="shared" ref="C8:M8" si="0">B8+1</f>
        <v>3</v>
      </c>
      <c r="D8" s="8">
        <f t="shared" si="0"/>
        <v>4</v>
      </c>
      <c r="E8" s="8">
        <f t="shared" si="0"/>
        <v>5</v>
      </c>
      <c r="F8" s="462">
        <f t="shared" si="0"/>
        <v>6</v>
      </c>
      <c r="G8" s="9">
        <f t="shared" si="0"/>
        <v>7</v>
      </c>
      <c r="H8" s="9">
        <f t="shared" si="0"/>
        <v>8</v>
      </c>
      <c r="I8" s="10">
        <f>G8+1</f>
        <v>8</v>
      </c>
      <c r="J8" s="10">
        <f>H8+1</f>
        <v>9</v>
      </c>
      <c r="K8" s="8">
        <f t="shared" si="0"/>
        <v>10</v>
      </c>
      <c r="L8" s="8">
        <f t="shared" si="0"/>
        <v>11</v>
      </c>
      <c r="M8" s="8">
        <f t="shared" si="0"/>
        <v>12</v>
      </c>
      <c r="N8" s="1431">
        <f>M8+1</f>
        <v>13</v>
      </c>
      <c r="O8" s="1464"/>
      <c r="P8" s="10">
        <v>14</v>
      </c>
      <c r="Q8" s="462">
        <v>15</v>
      </c>
      <c r="R8" s="11">
        <v>16</v>
      </c>
      <c r="S8" s="12">
        <f t="shared" ref="S8:T8" si="1">Q8+1</f>
        <v>16</v>
      </c>
      <c r="T8" s="12">
        <f t="shared" si="1"/>
        <v>17</v>
      </c>
      <c r="X8" s="14"/>
      <c r="Y8" s="14"/>
      <c r="AB8" s="14"/>
    </row>
    <row r="9" spans="1:49" s="16" customFormat="1" ht="21" customHeight="1" thickBot="1" x14ac:dyDescent="0.35">
      <c r="A9" s="1655" t="s">
        <v>22</v>
      </c>
      <c r="B9" s="1656"/>
      <c r="C9" s="1656"/>
      <c r="D9" s="1656"/>
      <c r="E9" s="1656"/>
      <c r="F9" s="1656"/>
      <c r="G9" s="1656"/>
      <c r="H9" s="1656"/>
      <c r="I9" s="1656"/>
      <c r="J9" s="1656"/>
      <c r="K9" s="1656"/>
      <c r="L9" s="1656"/>
      <c r="M9" s="1656"/>
      <c r="N9" s="1656"/>
      <c r="O9" s="1656"/>
      <c r="P9" s="1656"/>
      <c r="Q9" s="1656"/>
      <c r="R9" s="1656"/>
      <c r="S9" s="1656"/>
      <c r="T9" s="1657"/>
      <c r="U9" s="15"/>
      <c r="V9" s="15"/>
      <c r="W9" s="15"/>
      <c r="X9" s="1658" t="s">
        <v>224</v>
      </c>
      <c r="Y9" s="97"/>
      <c r="AB9" s="17"/>
    </row>
    <row r="10" spans="1:49" s="18" customFormat="1" ht="16.2" thickBot="1" x14ac:dyDescent="0.35">
      <c r="A10" s="1660" t="s">
        <v>225</v>
      </c>
      <c r="B10" s="1661"/>
      <c r="C10" s="1661"/>
      <c r="D10" s="1661"/>
      <c r="E10" s="1661"/>
      <c r="F10" s="1661"/>
      <c r="G10" s="1661"/>
      <c r="H10" s="1661"/>
      <c r="I10" s="1661"/>
      <c r="J10" s="1661"/>
      <c r="K10" s="1661"/>
      <c r="L10" s="1661"/>
      <c r="M10" s="1661"/>
      <c r="N10" s="1661"/>
      <c r="O10" s="1661"/>
      <c r="P10" s="1661"/>
      <c r="Q10" s="1661"/>
      <c r="R10" s="1661"/>
      <c r="S10" s="1662"/>
      <c r="T10" s="1663"/>
      <c r="U10" s="18" t="s">
        <v>226</v>
      </c>
      <c r="W10" s="152" t="s">
        <v>227</v>
      </c>
      <c r="X10" s="1659"/>
      <c r="Y10" s="2"/>
      <c r="Z10" s="19" t="s">
        <v>23</v>
      </c>
      <c r="AA10" s="19" t="s">
        <v>24</v>
      </c>
      <c r="AB10" s="19" t="s">
        <v>25</v>
      </c>
      <c r="AC10" s="19" t="s">
        <v>26</v>
      </c>
      <c r="AD10" s="19" t="s">
        <v>27</v>
      </c>
    </row>
    <row r="11" spans="1:49" s="23" customFormat="1" x14ac:dyDescent="0.3">
      <c r="A11" s="409" t="s">
        <v>28</v>
      </c>
      <c r="B11" s="558" t="s">
        <v>206</v>
      </c>
      <c r="C11" s="553"/>
      <c r="D11" s="38">
        <v>1</v>
      </c>
      <c r="E11" s="410"/>
      <c r="F11" s="411"/>
      <c r="G11" s="412">
        <v>4</v>
      </c>
      <c r="H11" s="504">
        <f t="shared" ref="H11:H12" si="2">G11*30</f>
        <v>120</v>
      </c>
      <c r="I11" s="513">
        <v>44</v>
      </c>
      <c r="J11" s="509">
        <f>SUM(K11:M11)</f>
        <v>12</v>
      </c>
      <c r="K11" s="20">
        <v>8</v>
      </c>
      <c r="L11" s="20"/>
      <c r="M11" s="21">
        <v>4</v>
      </c>
      <c r="N11" s="304"/>
      <c r="O11" s="305">
        <f t="shared" ref="O11:O22" si="3">H11-J11-N11</f>
        <v>108</v>
      </c>
      <c r="P11" s="306">
        <v>12</v>
      </c>
      <c r="Q11" s="307"/>
      <c r="R11" s="308"/>
      <c r="S11" s="501"/>
      <c r="T11" s="498"/>
      <c r="U11" s="309">
        <f t="shared" ref="U11:U22" si="4">I11/H11</f>
        <v>0.36666666666666664</v>
      </c>
      <c r="V11" s="22" t="str">
        <f t="shared" ref="V11:V22" si="5">IF(U11&gt;50%,U11,"")</f>
        <v/>
      </c>
      <c r="W11" s="310">
        <f t="shared" ref="W11:W22" si="6">J11/I11</f>
        <v>0.27272727272727271</v>
      </c>
      <c r="X11" s="311">
        <f t="shared" ref="X11:X22" si="7">I11*0.25</f>
        <v>11</v>
      </c>
      <c r="Y11" s="312"/>
      <c r="Z11" s="220">
        <v>4</v>
      </c>
      <c r="AA11" s="220"/>
      <c r="AB11" s="220"/>
      <c r="AC11" s="220"/>
      <c r="AD11" s="220"/>
    </row>
    <row r="12" spans="1:49" s="24" customFormat="1" x14ac:dyDescent="0.3">
      <c r="A12" s="413" t="s">
        <v>29</v>
      </c>
      <c r="B12" s="559" t="s">
        <v>30</v>
      </c>
      <c r="C12" s="554">
        <v>1</v>
      </c>
      <c r="D12" s="415"/>
      <c r="E12" s="38"/>
      <c r="F12" s="416"/>
      <c r="G12" s="417">
        <v>4</v>
      </c>
      <c r="H12" s="505">
        <f t="shared" si="2"/>
        <v>120</v>
      </c>
      <c r="I12" s="514">
        <v>44</v>
      </c>
      <c r="J12" s="510">
        <f t="shared" ref="J12" si="8">SUM(K12:M12)</f>
        <v>12</v>
      </c>
      <c r="K12" s="25">
        <v>4</v>
      </c>
      <c r="L12" s="25"/>
      <c r="M12" s="26">
        <v>8</v>
      </c>
      <c r="N12" s="313">
        <v>30</v>
      </c>
      <c r="O12" s="314">
        <f t="shared" si="3"/>
        <v>78</v>
      </c>
      <c r="P12" s="315">
        <v>12</v>
      </c>
      <c r="Q12" s="316"/>
      <c r="R12" s="317"/>
      <c r="S12" s="502"/>
      <c r="T12" s="499"/>
      <c r="U12" s="309">
        <f t="shared" si="4"/>
        <v>0.36666666666666664</v>
      </c>
      <c r="V12" s="22" t="str">
        <f t="shared" si="5"/>
        <v/>
      </c>
      <c r="W12" s="310">
        <f t="shared" si="6"/>
        <v>0.27272727272727271</v>
      </c>
      <c r="X12" s="311">
        <f t="shared" si="7"/>
        <v>11</v>
      </c>
      <c r="Y12" s="312"/>
      <c r="Z12" s="220">
        <v>4</v>
      </c>
      <c r="AA12" s="220"/>
      <c r="AB12" s="220"/>
      <c r="AC12" s="220"/>
      <c r="AD12" s="220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</row>
    <row r="13" spans="1:49" s="23" customFormat="1" ht="19.2" customHeight="1" x14ac:dyDescent="0.3">
      <c r="A13" s="413" t="s">
        <v>31</v>
      </c>
      <c r="B13" s="561" t="s">
        <v>208</v>
      </c>
      <c r="C13" s="219">
        <v>1</v>
      </c>
      <c r="D13" s="595"/>
      <c r="E13" s="598"/>
      <c r="F13" s="599"/>
      <c r="G13" s="218">
        <v>4</v>
      </c>
      <c r="H13" s="33">
        <f>G13*30</f>
        <v>120</v>
      </c>
      <c r="I13" s="596">
        <v>46</v>
      </c>
      <c r="J13" s="510">
        <f>SUM(K13:M13)</f>
        <v>12</v>
      </c>
      <c r="K13" s="25">
        <v>8</v>
      </c>
      <c r="L13" s="25">
        <v>2</v>
      </c>
      <c r="M13" s="26">
        <v>2</v>
      </c>
      <c r="N13" s="313">
        <v>30</v>
      </c>
      <c r="O13" s="314">
        <f t="shared" si="3"/>
        <v>78</v>
      </c>
      <c r="P13" s="604">
        <v>12</v>
      </c>
      <c r="Q13" s="231"/>
      <c r="R13" s="321"/>
      <c r="S13" s="231"/>
      <c r="T13" s="321"/>
      <c r="U13" s="309">
        <f t="shared" si="4"/>
        <v>0.38333333333333336</v>
      </c>
      <c r="V13" s="22" t="str">
        <f t="shared" si="5"/>
        <v/>
      </c>
      <c r="W13" s="310">
        <f t="shared" si="6"/>
        <v>0.2608695652173913</v>
      </c>
      <c r="X13" s="311">
        <f t="shared" si="7"/>
        <v>11.5</v>
      </c>
      <c r="Y13" s="312"/>
      <c r="Z13" s="220">
        <v>4</v>
      </c>
      <c r="AA13" s="221"/>
      <c r="AB13" s="220"/>
      <c r="AC13" s="220"/>
      <c r="AD13" s="220"/>
    </row>
    <row r="14" spans="1:49" s="24" customFormat="1" x14ac:dyDescent="0.3">
      <c r="A14" s="413" t="s">
        <v>33</v>
      </c>
      <c r="B14" s="558" t="s">
        <v>251</v>
      </c>
      <c r="C14" s="553"/>
      <c r="D14" s="38" t="s">
        <v>245</v>
      </c>
      <c r="E14" s="48"/>
      <c r="F14" s="49"/>
      <c r="G14" s="418">
        <v>3</v>
      </c>
      <c r="H14" s="597">
        <f>G14*30</f>
        <v>90</v>
      </c>
      <c r="I14" s="605">
        <v>60</v>
      </c>
      <c r="J14" s="512">
        <f>SUM(K14:M14)</f>
        <v>16</v>
      </c>
      <c r="K14" s="603">
        <v>8</v>
      </c>
      <c r="L14" s="603"/>
      <c r="M14" s="606">
        <v>8</v>
      </c>
      <c r="N14" s="322"/>
      <c r="O14" s="314">
        <f t="shared" si="3"/>
        <v>74</v>
      </c>
      <c r="P14" s="607">
        <v>16</v>
      </c>
      <c r="Q14" s="329"/>
      <c r="R14" s="330"/>
      <c r="S14" s="503"/>
      <c r="T14" s="330"/>
      <c r="U14" s="309">
        <f t="shared" si="4"/>
        <v>0.66666666666666663</v>
      </c>
      <c r="V14" s="22">
        <f>IF(U14&gt;50%,U14,"")</f>
        <v>0.66666666666666663</v>
      </c>
      <c r="W14" s="310">
        <f t="shared" si="6"/>
        <v>0.26666666666666666</v>
      </c>
      <c r="X14" s="311">
        <f t="shared" si="7"/>
        <v>15</v>
      </c>
      <c r="Y14" s="312"/>
      <c r="Z14" s="220">
        <v>3</v>
      </c>
      <c r="AA14" s="220"/>
      <c r="AB14" s="220"/>
      <c r="AC14" s="220"/>
      <c r="AD14" s="220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</row>
    <row r="15" spans="1:49" s="23" customFormat="1" x14ac:dyDescent="0.3">
      <c r="A15" s="413" t="s">
        <v>35</v>
      </c>
      <c r="B15" s="562" t="s">
        <v>32</v>
      </c>
      <c r="C15" s="553">
        <v>2</v>
      </c>
      <c r="D15" s="38">
        <v>1</v>
      </c>
      <c r="E15" s="38"/>
      <c r="F15" s="416"/>
      <c r="G15" s="417">
        <v>4</v>
      </c>
      <c r="H15" s="505">
        <f>G15*30</f>
        <v>120</v>
      </c>
      <c r="I15" s="514">
        <v>44</v>
      </c>
      <c r="J15" s="510">
        <f>SUM(K15:M15)</f>
        <v>12</v>
      </c>
      <c r="K15" s="25">
        <v>4</v>
      </c>
      <c r="L15" s="25"/>
      <c r="M15" s="26">
        <v>8</v>
      </c>
      <c r="N15" s="313">
        <v>30</v>
      </c>
      <c r="O15" s="314">
        <f t="shared" si="3"/>
        <v>78</v>
      </c>
      <c r="P15" s="230">
        <v>6</v>
      </c>
      <c r="Q15" s="231">
        <v>6</v>
      </c>
      <c r="R15" s="321"/>
      <c r="S15" s="231"/>
      <c r="T15" s="321"/>
      <c r="U15" s="309">
        <f t="shared" si="4"/>
        <v>0.36666666666666664</v>
      </c>
      <c r="V15" s="22" t="str">
        <f t="shared" si="5"/>
        <v/>
      </c>
      <c r="W15" s="310">
        <f t="shared" si="6"/>
        <v>0.27272727272727271</v>
      </c>
      <c r="X15" s="311">
        <f t="shared" si="7"/>
        <v>11</v>
      </c>
      <c r="Y15" s="312"/>
      <c r="Z15" s="220">
        <v>2</v>
      </c>
      <c r="AA15" s="220">
        <v>2</v>
      </c>
      <c r="AB15" s="220"/>
      <c r="AC15" s="220"/>
      <c r="AD15" s="220"/>
    </row>
    <row r="16" spans="1:49" s="24" customFormat="1" ht="27.6" x14ac:dyDescent="0.3">
      <c r="A16" s="413" t="s">
        <v>37</v>
      </c>
      <c r="B16" s="563" t="s">
        <v>34</v>
      </c>
      <c r="C16" s="555"/>
      <c r="D16" s="419">
        <v>2</v>
      </c>
      <c r="E16" s="38"/>
      <c r="F16" s="416"/>
      <c r="G16" s="417">
        <v>4</v>
      </c>
      <c r="H16" s="505">
        <f>G16*30</f>
        <v>120</v>
      </c>
      <c r="I16" s="514">
        <v>44</v>
      </c>
      <c r="J16" s="510">
        <f>SUM(K16:M16)</f>
        <v>12</v>
      </c>
      <c r="K16" s="28">
        <v>6</v>
      </c>
      <c r="L16" s="28"/>
      <c r="M16" s="29">
        <v>6</v>
      </c>
      <c r="N16" s="322"/>
      <c r="O16" s="314">
        <f t="shared" si="3"/>
        <v>108</v>
      </c>
      <c r="P16" s="228"/>
      <c r="Q16" s="611">
        <v>12</v>
      </c>
      <c r="R16" s="324"/>
      <c r="S16" s="229"/>
      <c r="T16" s="324"/>
      <c r="U16" s="309">
        <f t="shared" si="4"/>
        <v>0.36666666666666664</v>
      </c>
      <c r="V16" s="22" t="str">
        <f t="shared" si="5"/>
        <v/>
      </c>
      <c r="W16" s="310">
        <f t="shared" si="6"/>
        <v>0.27272727272727271</v>
      </c>
      <c r="X16" s="311">
        <f t="shared" si="7"/>
        <v>11</v>
      </c>
      <c r="Y16" s="312"/>
      <c r="Z16" s="220"/>
      <c r="AA16" s="220">
        <v>4</v>
      </c>
      <c r="AB16" s="220"/>
      <c r="AC16" s="220"/>
      <c r="AD16" s="220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</row>
    <row r="17" spans="1:49" s="24" customFormat="1" x14ac:dyDescent="0.3">
      <c r="A17" s="413" t="s">
        <v>39</v>
      </c>
      <c r="B17" s="564" t="s">
        <v>36</v>
      </c>
      <c r="C17" s="556"/>
      <c r="D17" s="414">
        <v>2</v>
      </c>
      <c r="E17" s="420"/>
      <c r="F17" s="421"/>
      <c r="G17" s="422">
        <v>3</v>
      </c>
      <c r="H17" s="505">
        <f t="shared" ref="H17:H22" si="9">G17*30</f>
        <v>90</v>
      </c>
      <c r="I17" s="514">
        <v>30</v>
      </c>
      <c r="J17" s="510">
        <f>SUM(K17:M17)</f>
        <v>8</v>
      </c>
      <c r="K17" s="37">
        <v>4</v>
      </c>
      <c r="L17" s="37"/>
      <c r="M17" s="41">
        <v>4</v>
      </c>
      <c r="N17" s="322"/>
      <c r="O17" s="314">
        <f t="shared" si="3"/>
        <v>82</v>
      </c>
      <c r="P17" s="228"/>
      <c r="Q17" s="323">
        <v>8</v>
      </c>
      <c r="R17" s="324"/>
      <c r="S17" s="229"/>
      <c r="T17" s="324"/>
      <c r="U17" s="309">
        <f t="shared" si="4"/>
        <v>0.33333333333333331</v>
      </c>
      <c r="V17" s="22" t="str">
        <f t="shared" si="5"/>
        <v/>
      </c>
      <c r="W17" s="310">
        <f t="shared" si="6"/>
        <v>0.26666666666666666</v>
      </c>
      <c r="X17" s="311">
        <f t="shared" si="7"/>
        <v>7.5</v>
      </c>
      <c r="Y17" s="312"/>
      <c r="Z17" s="220"/>
      <c r="AA17" s="220">
        <v>3</v>
      </c>
      <c r="AB17" s="220"/>
      <c r="AC17" s="220"/>
      <c r="AD17" s="220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</row>
    <row r="18" spans="1:49" s="23" customFormat="1" x14ac:dyDescent="0.3">
      <c r="A18" s="413" t="s">
        <v>41</v>
      </c>
      <c r="B18" s="559" t="s">
        <v>38</v>
      </c>
      <c r="C18" s="213"/>
      <c r="D18" s="30">
        <v>2</v>
      </c>
      <c r="E18" s="48"/>
      <c r="F18" s="49"/>
      <c r="G18" s="418">
        <v>3</v>
      </c>
      <c r="H18" s="507">
        <f t="shared" si="9"/>
        <v>90</v>
      </c>
      <c r="I18" s="515">
        <v>30</v>
      </c>
      <c r="J18" s="511">
        <f t="shared" ref="J18:J20" si="10">SUM(K18:M18)</f>
        <v>8</v>
      </c>
      <c r="K18" s="25">
        <v>4</v>
      </c>
      <c r="L18" s="25"/>
      <c r="M18" s="325">
        <v>4</v>
      </c>
      <c r="N18" s="313"/>
      <c r="O18" s="314">
        <f t="shared" si="3"/>
        <v>82</v>
      </c>
      <c r="P18" s="232"/>
      <c r="Q18" s="326">
        <v>8</v>
      </c>
      <c r="R18" s="327"/>
      <c r="S18" s="233"/>
      <c r="T18" s="327"/>
      <c r="U18" s="600">
        <f t="shared" si="4"/>
        <v>0.33333333333333331</v>
      </c>
      <c r="V18" s="22" t="str">
        <f t="shared" si="5"/>
        <v/>
      </c>
      <c r="W18" s="310">
        <f t="shared" si="6"/>
        <v>0.26666666666666666</v>
      </c>
      <c r="X18" s="311">
        <f t="shared" si="7"/>
        <v>7.5</v>
      </c>
      <c r="Y18" s="312"/>
      <c r="Z18" s="220"/>
      <c r="AA18" s="220">
        <v>3</v>
      </c>
      <c r="AB18" s="220"/>
      <c r="AC18" s="220"/>
      <c r="AD18" s="220"/>
    </row>
    <row r="19" spans="1:49" s="24" customFormat="1" x14ac:dyDescent="0.3">
      <c r="A19" s="413" t="s">
        <v>42</v>
      </c>
      <c r="B19" s="565" t="s">
        <v>40</v>
      </c>
      <c r="C19" s="31"/>
      <c r="D19" s="423">
        <v>2</v>
      </c>
      <c r="E19" s="31"/>
      <c r="F19" s="32"/>
      <c r="G19" s="424">
        <v>3</v>
      </c>
      <c r="H19" s="506">
        <f t="shared" si="9"/>
        <v>90</v>
      </c>
      <c r="I19" s="516">
        <v>30</v>
      </c>
      <c r="J19" s="512">
        <f>SUM(K19:M19)</f>
        <v>8</v>
      </c>
      <c r="K19" s="37">
        <v>4</v>
      </c>
      <c r="L19" s="37"/>
      <c r="M19" s="408">
        <v>4</v>
      </c>
      <c r="N19" s="322"/>
      <c r="O19" s="314">
        <f t="shared" si="3"/>
        <v>82</v>
      </c>
      <c r="P19" s="328"/>
      <c r="Q19" s="329">
        <v>8</v>
      </c>
      <c r="R19" s="330"/>
      <c r="S19" s="503"/>
      <c r="T19" s="330"/>
      <c r="U19" s="309">
        <f t="shared" si="4"/>
        <v>0.33333333333333331</v>
      </c>
      <c r="V19" s="22" t="str">
        <f t="shared" si="5"/>
        <v/>
      </c>
      <c r="W19" s="310">
        <f t="shared" si="6"/>
        <v>0.26666666666666666</v>
      </c>
      <c r="X19" s="311">
        <f t="shared" si="7"/>
        <v>7.5</v>
      </c>
      <c r="Y19" s="312"/>
      <c r="Z19" s="220"/>
      <c r="AA19" s="220">
        <v>3</v>
      </c>
      <c r="AB19" s="220"/>
      <c r="AC19" s="220"/>
      <c r="AD19" s="220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</row>
    <row r="20" spans="1:49" s="23" customFormat="1" x14ac:dyDescent="0.3">
      <c r="A20" s="413" t="s">
        <v>44</v>
      </c>
      <c r="B20" s="559" t="s">
        <v>43</v>
      </c>
      <c r="C20" s="553">
        <v>4</v>
      </c>
      <c r="D20" s="38">
        <v>2.2999999999999998</v>
      </c>
      <c r="E20" s="38"/>
      <c r="F20" s="416"/>
      <c r="G20" s="417">
        <v>6</v>
      </c>
      <c r="H20" s="505">
        <f>G20*30</f>
        <v>180</v>
      </c>
      <c r="I20" s="514">
        <v>88</v>
      </c>
      <c r="J20" s="510">
        <f t="shared" si="10"/>
        <v>22</v>
      </c>
      <c r="K20" s="25"/>
      <c r="L20" s="25"/>
      <c r="M20" s="608">
        <v>22</v>
      </c>
      <c r="N20" s="313">
        <v>30</v>
      </c>
      <c r="O20" s="314">
        <f t="shared" si="3"/>
        <v>128</v>
      </c>
      <c r="P20" s="230"/>
      <c r="Q20" s="609">
        <v>6</v>
      </c>
      <c r="R20" s="610">
        <v>10</v>
      </c>
      <c r="S20" s="609">
        <v>6</v>
      </c>
      <c r="T20" s="321"/>
      <c r="U20" s="309">
        <f t="shared" si="4"/>
        <v>0.48888888888888887</v>
      </c>
      <c r="V20" s="22" t="str">
        <f t="shared" si="5"/>
        <v/>
      </c>
      <c r="W20" s="310">
        <f t="shared" si="6"/>
        <v>0.25</v>
      </c>
      <c r="X20" s="311">
        <f t="shared" si="7"/>
        <v>22</v>
      </c>
      <c r="Y20" s="312"/>
      <c r="Z20" s="220"/>
      <c r="AA20" s="227">
        <v>2</v>
      </c>
      <c r="AB20" s="227">
        <v>2</v>
      </c>
      <c r="AC20" s="227">
        <v>2</v>
      </c>
      <c r="AD20" s="220"/>
    </row>
    <row r="21" spans="1:49" s="23" customFormat="1" x14ac:dyDescent="0.3">
      <c r="A21" s="413" t="s">
        <v>45</v>
      </c>
      <c r="B21" s="560" t="s">
        <v>199</v>
      </c>
      <c r="C21" s="553"/>
      <c r="D21" s="38">
        <v>1</v>
      </c>
      <c r="E21" s="48"/>
      <c r="F21" s="49"/>
      <c r="G21" s="418">
        <v>3</v>
      </c>
      <c r="H21" s="505">
        <f>G21*30</f>
        <v>90</v>
      </c>
      <c r="I21" s="514">
        <v>30</v>
      </c>
      <c r="J21" s="510">
        <f>SUM(K21:M21)</f>
        <v>8</v>
      </c>
      <c r="K21" s="25">
        <v>4</v>
      </c>
      <c r="L21" s="25"/>
      <c r="M21" s="26">
        <v>4</v>
      </c>
      <c r="N21" s="313"/>
      <c r="O21" s="314">
        <f t="shared" si="3"/>
        <v>82</v>
      </c>
      <c r="P21" s="318"/>
      <c r="Q21" s="319"/>
      <c r="R21" s="320">
        <v>8</v>
      </c>
      <c r="S21" s="319"/>
      <c r="T21" s="500"/>
      <c r="U21" s="309">
        <f t="shared" si="4"/>
        <v>0.33333333333333331</v>
      </c>
      <c r="V21" s="22" t="str">
        <f>IF(U21&gt;50%,U21,"")</f>
        <v/>
      </c>
      <c r="W21" s="310">
        <f t="shared" si="6"/>
        <v>0.26666666666666666</v>
      </c>
      <c r="X21" s="311">
        <f t="shared" si="7"/>
        <v>7.5</v>
      </c>
      <c r="Y21" s="312"/>
      <c r="Z21" s="220"/>
      <c r="AA21" s="220"/>
      <c r="AB21" s="220">
        <v>3</v>
      </c>
      <c r="AC21" s="220"/>
      <c r="AD21" s="220"/>
    </row>
    <row r="22" spans="1:49" s="24" customFormat="1" ht="16.2" thickBot="1" x14ac:dyDescent="0.35">
      <c r="A22" s="425" t="s">
        <v>191</v>
      </c>
      <c r="B22" s="557" t="s">
        <v>46</v>
      </c>
      <c r="C22" s="39"/>
      <c r="D22" s="40">
        <v>5</v>
      </c>
      <c r="E22" s="426"/>
      <c r="F22" s="427"/>
      <c r="G22" s="428">
        <v>3</v>
      </c>
      <c r="H22" s="508">
        <f t="shared" si="9"/>
        <v>90</v>
      </c>
      <c r="I22" s="517">
        <v>30</v>
      </c>
      <c r="J22" s="512">
        <f>SUM(K22:M22)</f>
        <v>8</v>
      </c>
      <c r="K22" s="37">
        <v>4</v>
      </c>
      <c r="L22" s="37"/>
      <c r="M22" s="41">
        <v>4</v>
      </c>
      <c r="N22" s="332"/>
      <c r="O22" s="333">
        <f t="shared" si="3"/>
        <v>82</v>
      </c>
      <c r="P22" s="234"/>
      <c r="Q22" s="334"/>
      <c r="R22" s="330"/>
      <c r="S22" s="235"/>
      <c r="T22" s="330">
        <v>8</v>
      </c>
      <c r="U22" s="309">
        <f t="shared" si="4"/>
        <v>0.33333333333333331</v>
      </c>
      <c r="V22" s="22" t="str">
        <f t="shared" si="5"/>
        <v/>
      </c>
      <c r="W22" s="310">
        <f t="shared" si="6"/>
        <v>0.26666666666666666</v>
      </c>
      <c r="X22" s="311">
        <f t="shared" si="7"/>
        <v>7.5</v>
      </c>
      <c r="Y22" s="312"/>
      <c r="Z22" s="220"/>
      <c r="AA22" s="220"/>
      <c r="AB22" s="220"/>
      <c r="AC22" s="220"/>
      <c r="AD22" s="220">
        <v>3</v>
      </c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</row>
    <row r="23" spans="1:49" s="23" customFormat="1" ht="16.2" customHeight="1" thickBot="1" x14ac:dyDescent="0.35">
      <c r="A23" s="1664" t="s">
        <v>193</v>
      </c>
      <c r="B23" s="1665"/>
      <c r="C23" s="458">
        <v>4</v>
      </c>
      <c r="D23" s="459">
        <v>11</v>
      </c>
      <c r="E23" s="459"/>
      <c r="F23" s="460"/>
      <c r="G23" s="335">
        <f>SUM(G11:G22)</f>
        <v>44</v>
      </c>
      <c r="H23" s="336">
        <f>SUM(H11:H22)</f>
        <v>1320</v>
      </c>
      <c r="I23" s="567">
        <v>416</v>
      </c>
      <c r="J23" s="566">
        <f>SUM(J11:J22)</f>
        <v>138</v>
      </c>
      <c r="K23" s="337">
        <f>SUM(K11:K22)</f>
        <v>58</v>
      </c>
      <c r="L23" s="337">
        <f>SUM(L11:L22)</f>
        <v>2</v>
      </c>
      <c r="M23" s="337">
        <f>SUM(M11:M22)</f>
        <v>78</v>
      </c>
      <c r="N23" s="338">
        <f>SUM(N11:N22)</f>
        <v>120</v>
      </c>
      <c r="O23" s="338">
        <f t="shared" ref="O23:T23" si="11">SUM(O11:O22)</f>
        <v>1062</v>
      </c>
      <c r="P23" s="339">
        <f t="shared" si="11"/>
        <v>58</v>
      </c>
      <c r="Q23" s="340">
        <f t="shared" si="11"/>
        <v>48</v>
      </c>
      <c r="R23" s="341">
        <f t="shared" si="11"/>
        <v>18</v>
      </c>
      <c r="S23" s="340">
        <f t="shared" si="11"/>
        <v>6</v>
      </c>
      <c r="T23" s="336">
        <f t="shared" si="11"/>
        <v>8</v>
      </c>
      <c r="U23" s="309"/>
      <c r="W23" s="310"/>
      <c r="X23" s="311"/>
      <c r="Y23" s="342"/>
      <c r="Z23" s="220"/>
      <c r="AA23" s="220"/>
      <c r="AB23" s="220"/>
      <c r="AC23" s="220"/>
      <c r="AD23" s="220"/>
    </row>
    <row r="24" spans="1:49" s="16" customFormat="1" ht="16.2" thickBot="1" x14ac:dyDescent="0.35">
      <c r="A24" s="1635" t="s">
        <v>47</v>
      </c>
      <c r="B24" s="1636"/>
      <c r="C24" s="1636"/>
      <c r="D24" s="1636"/>
      <c r="E24" s="1636"/>
      <c r="F24" s="1636"/>
      <c r="G24" s="1636"/>
      <c r="H24" s="1636"/>
      <c r="I24" s="1636"/>
      <c r="J24" s="1636"/>
      <c r="K24" s="1636"/>
      <c r="L24" s="1636"/>
      <c r="M24" s="1636"/>
      <c r="N24" s="1636"/>
      <c r="O24" s="1636"/>
      <c r="P24" s="1636"/>
      <c r="Q24" s="1636"/>
      <c r="R24" s="1636"/>
      <c r="S24" s="1636"/>
      <c r="T24" s="1637"/>
      <c r="U24" s="309"/>
      <c r="W24" s="310"/>
      <c r="X24" s="311"/>
      <c r="Y24" s="17"/>
      <c r="Z24" s="220"/>
      <c r="AA24" s="220"/>
      <c r="AB24" s="220"/>
      <c r="AC24" s="220"/>
      <c r="AD24" s="220"/>
    </row>
    <row r="25" spans="1:49" s="16" customFormat="1" ht="16.2" thickBot="1" x14ac:dyDescent="0.35">
      <c r="A25" s="1635" t="s">
        <v>228</v>
      </c>
      <c r="B25" s="1636"/>
      <c r="C25" s="1636"/>
      <c r="D25" s="1636"/>
      <c r="E25" s="1636"/>
      <c r="F25" s="1636"/>
      <c r="G25" s="1636"/>
      <c r="H25" s="1636"/>
      <c r="I25" s="1636"/>
      <c r="J25" s="1636"/>
      <c r="K25" s="1636"/>
      <c r="L25" s="1636"/>
      <c r="M25" s="1636"/>
      <c r="N25" s="1636"/>
      <c r="O25" s="1636"/>
      <c r="P25" s="1636"/>
      <c r="Q25" s="1636"/>
      <c r="R25" s="1636"/>
      <c r="S25" s="1636"/>
      <c r="T25" s="1637"/>
      <c r="U25" s="309"/>
      <c r="W25" s="310"/>
      <c r="X25" s="311"/>
      <c r="Y25" s="17"/>
      <c r="Z25" s="220"/>
      <c r="AA25" s="220"/>
      <c r="AB25" s="220"/>
      <c r="AC25" s="220"/>
      <c r="AD25" s="220"/>
    </row>
    <row r="26" spans="1:49" s="23" customFormat="1" ht="16.2" thickBot="1" x14ac:dyDescent="0.35">
      <c r="A26" s="568" t="s">
        <v>48</v>
      </c>
      <c r="B26" s="581" t="s">
        <v>49</v>
      </c>
      <c r="C26" s="213"/>
      <c r="D26" s="214">
        <v>1</v>
      </c>
      <c r="E26" s="30"/>
      <c r="F26" s="215"/>
      <c r="G26" s="216">
        <v>3</v>
      </c>
      <c r="H26" s="518">
        <f>G26*30</f>
        <v>90</v>
      </c>
      <c r="I26" s="529">
        <v>46</v>
      </c>
      <c r="J26" s="524">
        <f t="shared" ref="J26:J27" si="12">SUM(K26:M26)</f>
        <v>12</v>
      </c>
      <c r="K26" s="78">
        <v>8</v>
      </c>
      <c r="L26" s="78">
        <v>2</v>
      </c>
      <c r="M26" s="79">
        <v>2</v>
      </c>
      <c r="N26" s="346"/>
      <c r="O26" s="474">
        <f>H26-J26-N26</f>
        <v>78</v>
      </c>
      <c r="P26" s="347">
        <v>12</v>
      </c>
      <c r="Q26" s="348"/>
      <c r="R26" s="349"/>
      <c r="S26" s="236"/>
      <c r="T26" s="483"/>
      <c r="U26" s="309">
        <f t="shared" ref="U26:U47" si="13">I26/H26</f>
        <v>0.51111111111111107</v>
      </c>
      <c r="V26" s="22">
        <f>IF(U26&gt;50%,U26,"")</f>
        <v>0.51111111111111107</v>
      </c>
      <c r="W26" s="310">
        <f t="shared" ref="W26:W42" si="14">J26/I26</f>
        <v>0.2608695652173913</v>
      </c>
      <c r="X26" s="311">
        <f t="shared" ref="X26:X42" si="15">I26*0.25</f>
        <v>11.5</v>
      </c>
      <c r="Y26" s="312"/>
      <c r="Z26" s="220">
        <v>3</v>
      </c>
      <c r="AA26" s="220"/>
      <c r="AB26" s="220"/>
      <c r="AC26" s="220"/>
      <c r="AD26" s="220"/>
    </row>
    <row r="27" spans="1:49" s="23" customFormat="1" ht="16.2" thickBot="1" x14ac:dyDescent="0.35">
      <c r="A27" s="569" t="s">
        <v>50</v>
      </c>
      <c r="B27" s="582" t="s">
        <v>212</v>
      </c>
      <c r="C27" s="217"/>
      <c r="D27" s="429">
        <v>1</v>
      </c>
      <c r="E27" s="217"/>
      <c r="F27" s="430"/>
      <c r="G27" s="431">
        <v>3</v>
      </c>
      <c r="H27" s="506">
        <f>G27*30</f>
        <v>90</v>
      </c>
      <c r="I27" s="530">
        <v>46</v>
      </c>
      <c r="J27" s="524">
        <f t="shared" si="12"/>
        <v>12</v>
      </c>
      <c r="K27" s="351">
        <v>8</v>
      </c>
      <c r="L27" s="351"/>
      <c r="M27" s="352">
        <v>4</v>
      </c>
      <c r="N27" s="353"/>
      <c r="O27" s="474">
        <f t="shared" ref="O27:O43" si="16">H27-J27-N27</f>
        <v>78</v>
      </c>
      <c r="P27" s="354">
        <v>12</v>
      </c>
      <c r="Q27" s="355"/>
      <c r="R27" s="356"/>
      <c r="S27" s="355"/>
      <c r="T27" s="484"/>
      <c r="U27" s="309">
        <f t="shared" si="13"/>
        <v>0.51111111111111107</v>
      </c>
      <c r="V27" s="22">
        <f>IF(U27&gt;50%,U27,"")</f>
        <v>0.51111111111111107</v>
      </c>
      <c r="W27" s="310">
        <f t="shared" si="14"/>
        <v>0.2608695652173913</v>
      </c>
      <c r="X27" s="311">
        <f t="shared" si="15"/>
        <v>11.5</v>
      </c>
      <c r="Y27" s="312"/>
      <c r="Z27" s="220">
        <v>3</v>
      </c>
      <c r="AA27" s="220"/>
      <c r="AB27" s="93"/>
      <c r="AC27" s="220"/>
      <c r="AD27" s="220"/>
    </row>
    <row r="28" spans="1:49" s="23" customFormat="1" ht="28.2" thickBot="1" x14ac:dyDescent="0.35">
      <c r="A28" s="569" t="s">
        <v>51</v>
      </c>
      <c r="B28" s="582" t="s">
        <v>52</v>
      </c>
      <c r="C28" s="217">
        <v>1</v>
      </c>
      <c r="D28" s="429"/>
      <c r="E28" s="217"/>
      <c r="F28" s="430"/>
      <c r="G28" s="431">
        <v>4</v>
      </c>
      <c r="H28" s="506">
        <f>G28*30</f>
        <v>120</v>
      </c>
      <c r="I28" s="530">
        <v>60</v>
      </c>
      <c r="J28" s="524">
        <f t="shared" ref="J28" si="17">SUM(K28:M28)</f>
        <v>16</v>
      </c>
      <c r="K28" s="351">
        <v>8</v>
      </c>
      <c r="L28" s="351"/>
      <c r="M28" s="352">
        <v>8</v>
      </c>
      <c r="N28" s="353">
        <v>30</v>
      </c>
      <c r="O28" s="474">
        <f t="shared" si="16"/>
        <v>74</v>
      </c>
      <c r="P28" s="354">
        <v>16</v>
      </c>
      <c r="Q28" s="355"/>
      <c r="R28" s="45"/>
      <c r="S28" s="46"/>
      <c r="T28" s="479"/>
      <c r="U28" s="309">
        <f t="shared" si="13"/>
        <v>0.5</v>
      </c>
      <c r="V28" s="22" t="str">
        <f>IF(U28&gt;50%,U28,"")</f>
        <v/>
      </c>
      <c r="W28" s="310">
        <f t="shared" si="14"/>
        <v>0.26666666666666666</v>
      </c>
      <c r="X28" s="311">
        <f t="shared" si="15"/>
        <v>15</v>
      </c>
      <c r="Y28" s="312"/>
      <c r="Z28" s="260">
        <v>4</v>
      </c>
      <c r="AA28" s="220"/>
      <c r="AB28" s="220"/>
      <c r="AC28" s="220"/>
      <c r="AD28" s="220"/>
    </row>
    <row r="29" spans="1:49" s="23" customFormat="1" ht="16.2" thickBot="1" x14ac:dyDescent="0.35">
      <c r="A29" s="570" t="s">
        <v>53</v>
      </c>
      <c r="B29" s="582" t="s">
        <v>59</v>
      </c>
      <c r="C29" s="217">
        <v>2</v>
      </c>
      <c r="D29" s="429"/>
      <c r="E29" s="432"/>
      <c r="F29" s="430"/>
      <c r="G29" s="433">
        <v>3</v>
      </c>
      <c r="H29" s="505">
        <f>G29*30</f>
        <v>90</v>
      </c>
      <c r="I29" s="530">
        <v>52</v>
      </c>
      <c r="J29" s="524">
        <f>SUM(K29:M29)</f>
        <v>14</v>
      </c>
      <c r="K29" s="357">
        <v>6</v>
      </c>
      <c r="L29" s="357">
        <v>4</v>
      </c>
      <c r="M29" s="358">
        <v>4</v>
      </c>
      <c r="N29" s="63">
        <v>30</v>
      </c>
      <c r="O29" s="474">
        <f t="shared" si="16"/>
        <v>46</v>
      </c>
      <c r="P29" s="359"/>
      <c r="Q29" s="355">
        <v>14</v>
      </c>
      <c r="R29" s="360"/>
      <c r="S29" s="495"/>
      <c r="T29" s="485"/>
      <c r="U29" s="309">
        <f t="shared" si="13"/>
        <v>0.57777777777777772</v>
      </c>
      <c r="V29" s="22">
        <f>IF(U29&gt;50%,U29,"")</f>
        <v>0.57777777777777772</v>
      </c>
      <c r="W29" s="310">
        <f t="shared" si="14"/>
        <v>0.26923076923076922</v>
      </c>
      <c r="X29" s="311">
        <f t="shared" si="15"/>
        <v>13</v>
      </c>
      <c r="Y29" s="312"/>
      <c r="Z29" s="220"/>
      <c r="AA29" s="227">
        <v>3</v>
      </c>
      <c r="AB29" s="220"/>
      <c r="AC29" s="220"/>
      <c r="AD29" s="220"/>
    </row>
    <row r="30" spans="1:49" s="23" customFormat="1" ht="28.2" thickBot="1" x14ac:dyDescent="0.35">
      <c r="A30" s="569" t="s">
        <v>54</v>
      </c>
      <c r="B30" s="582" t="s">
        <v>55</v>
      </c>
      <c r="C30" s="217">
        <v>2</v>
      </c>
      <c r="D30" s="429"/>
      <c r="E30" s="217"/>
      <c r="F30" s="430"/>
      <c r="G30" s="431">
        <v>4</v>
      </c>
      <c r="H30" s="518">
        <f t="shared" ref="H30:H32" si="18">G30*30</f>
        <v>120</v>
      </c>
      <c r="I30" s="531">
        <v>60</v>
      </c>
      <c r="J30" s="525">
        <f>SUM(K30:M30)</f>
        <v>16</v>
      </c>
      <c r="K30" s="361">
        <v>10</v>
      </c>
      <c r="L30" s="361"/>
      <c r="M30" s="362">
        <v>6</v>
      </c>
      <c r="N30" s="363">
        <v>30</v>
      </c>
      <c r="O30" s="474">
        <f t="shared" si="16"/>
        <v>74</v>
      </c>
      <c r="P30" s="47"/>
      <c r="Q30" s="364">
        <v>16</v>
      </c>
      <c r="R30" s="365"/>
      <c r="S30" s="364"/>
      <c r="T30" s="486"/>
      <c r="U30" s="309">
        <f t="shared" si="13"/>
        <v>0.5</v>
      </c>
      <c r="V30" s="22" t="str">
        <f>IF(U30&gt;50%,U30,"")</f>
        <v/>
      </c>
      <c r="W30" s="310">
        <f t="shared" si="14"/>
        <v>0.26666666666666666</v>
      </c>
      <c r="X30" s="311">
        <f t="shared" si="15"/>
        <v>15</v>
      </c>
      <c r="Y30" s="312"/>
      <c r="Z30" s="220"/>
      <c r="AA30" s="227">
        <v>4</v>
      </c>
      <c r="AB30" s="220"/>
      <c r="AC30" s="220"/>
      <c r="AD30" s="220"/>
    </row>
    <row r="31" spans="1:49" s="23" customFormat="1" ht="28.2" thickBot="1" x14ac:dyDescent="0.35">
      <c r="A31" s="570" t="s">
        <v>56</v>
      </c>
      <c r="B31" s="583" t="s">
        <v>214</v>
      </c>
      <c r="C31" s="576"/>
      <c r="D31" s="435">
        <v>2</v>
      </c>
      <c r="E31" s="434"/>
      <c r="F31" s="436"/>
      <c r="G31" s="437">
        <v>3</v>
      </c>
      <c r="H31" s="506">
        <f t="shared" si="18"/>
        <v>90</v>
      </c>
      <c r="I31" s="531">
        <v>46</v>
      </c>
      <c r="J31" s="525">
        <f t="shared" ref="J31:J32" si="19">SUM(K31:M31)</f>
        <v>12</v>
      </c>
      <c r="K31" s="61">
        <v>8</v>
      </c>
      <c r="L31" s="61"/>
      <c r="M31" s="62">
        <v>4</v>
      </c>
      <c r="N31" s="63"/>
      <c r="O31" s="474">
        <f t="shared" si="16"/>
        <v>78</v>
      </c>
      <c r="P31" s="359"/>
      <c r="Q31" s="366">
        <v>12</v>
      </c>
      <c r="R31" s="356"/>
      <c r="S31" s="366"/>
      <c r="T31" s="487"/>
      <c r="U31" s="309">
        <f t="shared" si="13"/>
        <v>0.51111111111111107</v>
      </c>
      <c r="V31" s="22">
        <f t="shared" ref="V31:V43" si="20">IF(U31&gt;50%,U31,"")</f>
        <v>0.51111111111111107</v>
      </c>
      <c r="W31" s="310">
        <f t="shared" si="14"/>
        <v>0.2608695652173913</v>
      </c>
      <c r="X31" s="311">
        <f t="shared" si="15"/>
        <v>11.5</v>
      </c>
      <c r="Y31" s="312"/>
      <c r="Z31" s="220"/>
      <c r="AA31" s="227">
        <v>3</v>
      </c>
      <c r="AB31" s="220"/>
      <c r="AC31" s="220"/>
      <c r="AD31" s="220"/>
    </row>
    <row r="32" spans="1:49" s="23" customFormat="1" ht="16.2" thickBot="1" x14ac:dyDescent="0.35">
      <c r="A32" s="569" t="s">
        <v>58</v>
      </c>
      <c r="B32" s="582" t="s">
        <v>57</v>
      </c>
      <c r="C32" s="217">
        <v>3</v>
      </c>
      <c r="D32" s="429"/>
      <c r="E32" s="217"/>
      <c r="F32" s="430"/>
      <c r="G32" s="431">
        <v>4</v>
      </c>
      <c r="H32" s="506">
        <f t="shared" si="18"/>
        <v>120</v>
      </c>
      <c r="I32" s="531">
        <v>60</v>
      </c>
      <c r="J32" s="525">
        <f t="shared" si="19"/>
        <v>16</v>
      </c>
      <c r="K32" s="61">
        <v>8</v>
      </c>
      <c r="L32" s="61">
        <v>4</v>
      </c>
      <c r="M32" s="62">
        <v>4</v>
      </c>
      <c r="N32" s="63">
        <v>30</v>
      </c>
      <c r="O32" s="474">
        <f t="shared" si="16"/>
        <v>74</v>
      </c>
      <c r="P32" s="359"/>
      <c r="Q32" s="366"/>
      <c r="R32" s="356">
        <v>16</v>
      </c>
      <c r="S32" s="366"/>
      <c r="T32" s="487"/>
      <c r="U32" s="309">
        <f t="shared" si="13"/>
        <v>0.5</v>
      </c>
      <c r="V32" s="22" t="str">
        <f t="shared" si="20"/>
        <v/>
      </c>
      <c r="W32" s="310">
        <f t="shared" si="14"/>
        <v>0.26666666666666666</v>
      </c>
      <c r="X32" s="311">
        <f t="shared" si="15"/>
        <v>15</v>
      </c>
      <c r="Y32" s="312"/>
      <c r="Z32" s="220"/>
      <c r="AA32" s="220"/>
      <c r="AB32" s="227">
        <v>4</v>
      </c>
      <c r="AC32" s="220"/>
      <c r="AD32" s="220"/>
    </row>
    <row r="33" spans="1:30" s="23" customFormat="1" ht="16.2" thickBot="1" x14ac:dyDescent="0.35">
      <c r="A33" s="569" t="s">
        <v>60</v>
      </c>
      <c r="B33" s="583" t="s">
        <v>209</v>
      </c>
      <c r="C33" s="576">
        <v>3</v>
      </c>
      <c r="D33" s="435"/>
      <c r="E33" s="434"/>
      <c r="F33" s="436"/>
      <c r="G33" s="437">
        <v>4</v>
      </c>
      <c r="H33" s="506">
        <f>G33*30</f>
        <v>120</v>
      </c>
      <c r="I33" s="531">
        <v>60</v>
      </c>
      <c r="J33" s="525">
        <f>SUM(K33:M33)</f>
        <v>16</v>
      </c>
      <c r="K33" s="61">
        <v>8</v>
      </c>
      <c r="L33" s="61"/>
      <c r="M33" s="62">
        <v>8</v>
      </c>
      <c r="N33" s="63">
        <v>30</v>
      </c>
      <c r="O33" s="474">
        <f t="shared" si="16"/>
        <v>74</v>
      </c>
      <c r="P33" s="34"/>
      <c r="Q33" s="36"/>
      <c r="R33" s="367">
        <v>16</v>
      </c>
      <c r="S33" s="496"/>
      <c r="T33" s="488"/>
      <c r="U33" s="309">
        <f t="shared" si="13"/>
        <v>0.5</v>
      </c>
      <c r="V33" s="22" t="str">
        <f>IF(U33&gt;50%,U33,"")</f>
        <v/>
      </c>
      <c r="W33" s="310">
        <f t="shared" si="14"/>
        <v>0.26666666666666666</v>
      </c>
      <c r="X33" s="311">
        <f t="shared" si="15"/>
        <v>15</v>
      </c>
      <c r="Y33" s="312"/>
      <c r="Z33" s="220"/>
      <c r="AA33" s="221"/>
      <c r="AB33" s="227">
        <v>4</v>
      </c>
      <c r="AC33" s="220"/>
      <c r="AD33" s="220"/>
    </row>
    <row r="34" spans="1:30" s="23" customFormat="1" ht="16.2" thickBot="1" x14ac:dyDescent="0.35">
      <c r="A34" s="569" t="s">
        <v>61</v>
      </c>
      <c r="B34" s="584" t="s">
        <v>241</v>
      </c>
      <c r="C34" s="438">
        <v>4</v>
      </c>
      <c r="D34" s="439">
        <v>3</v>
      </c>
      <c r="E34" s="440"/>
      <c r="F34" s="441"/>
      <c r="G34" s="437">
        <v>5</v>
      </c>
      <c r="H34" s="506">
        <f>G34*30</f>
        <v>150</v>
      </c>
      <c r="I34" s="531">
        <v>60</v>
      </c>
      <c r="J34" s="525">
        <f>SUM(K34:M34)</f>
        <v>16</v>
      </c>
      <c r="K34" s="61">
        <v>8</v>
      </c>
      <c r="L34" s="61">
        <v>4</v>
      </c>
      <c r="M34" s="62">
        <v>4</v>
      </c>
      <c r="N34" s="63">
        <v>30</v>
      </c>
      <c r="O34" s="474">
        <f t="shared" si="16"/>
        <v>104</v>
      </c>
      <c r="P34" s="34"/>
      <c r="Q34" s="36"/>
      <c r="R34" s="367">
        <v>8</v>
      </c>
      <c r="S34" s="496">
        <v>8</v>
      </c>
      <c r="T34" s="488"/>
      <c r="U34" s="309">
        <f t="shared" si="13"/>
        <v>0.4</v>
      </c>
      <c r="V34" s="22" t="str">
        <f>IF(U34&gt;50%,U34,"")</f>
        <v/>
      </c>
      <c r="W34" s="310">
        <f t="shared" si="14"/>
        <v>0.26666666666666666</v>
      </c>
      <c r="X34" s="311">
        <f t="shared" si="15"/>
        <v>15</v>
      </c>
      <c r="Y34" s="312"/>
      <c r="Z34" s="220"/>
      <c r="AA34" s="220"/>
      <c r="AB34" s="220">
        <v>2</v>
      </c>
      <c r="AC34" s="220">
        <v>3</v>
      </c>
      <c r="AD34" s="220"/>
    </row>
    <row r="35" spans="1:30" s="23" customFormat="1" ht="16.2" thickBot="1" x14ac:dyDescent="0.35">
      <c r="A35" s="570" t="s">
        <v>62</v>
      </c>
      <c r="B35" s="582" t="s">
        <v>65</v>
      </c>
      <c r="C35" s="217">
        <v>4</v>
      </c>
      <c r="D35" s="429">
        <v>3</v>
      </c>
      <c r="E35" s="217"/>
      <c r="F35" s="430"/>
      <c r="G35" s="433">
        <v>6</v>
      </c>
      <c r="H35" s="507">
        <f t="shared" ref="H35" si="21">G35*30</f>
        <v>180</v>
      </c>
      <c r="I35" s="531">
        <v>90</v>
      </c>
      <c r="J35" s="525">
        <f>SUM(K35:M35)</f>
        <v>24</v>
      </c>
      <c r="K35" s="61">
        <v>8</v>
      </c>
      <c r="L35" s="61"/>
      <c r="M35" s="62">
        <v>16</v>
      </c>
      <c r="N35" s="63">
        <v>30</v>
      </c>
      <c r="O35" s="474">
        <f t="shared" si="16"/>
        <v>126</v>
      </c>
      <c r="P35" s="354"/>
      <c r="Q35" s="36"/>
      <c r="R35" s="35">
        <v>12</v>
      </c>
      <c r="S35" s="36">
        <v>12</v>
      </c>
      <c r="T35" s="489"/>
      <c r="U35" s="309">
        <f t="shared" si="13"/>
        <v>0.5</v>
      </c>
      <c r="V35" s="22" t="str">
        <f>IF(U35&gt;50%,U35,"")</f>
        <v/>
      </c>
      <c r="W35" s="310">
        <f t="shared" si="14"/>
        <v>0.26666666666666666</v>
      </c>
      <c r="X35" s="311">
        <f t="shared" si="15"/>
        <v>22.5</v>
      </c>
      <c r="Y35" s="312"/>
      <c r="Z35" s="220"/>
      <c r="AA35" s="220"/>
      <c r="AB35" s="220">
        <v>2</v>
      </c>
      <c r="AC35" s="220">
        <v>4</v>
      </c>
      <c r="AD35" s="220"/>
    </row>
    <row r="36" spans="1:30" s="23" customFormat="1" ht="16.2" thickBot="1" x14ac:dyDescent="0.35">
      <c r="A36" s="569" t="s">
        <v>63</v>
      </c>
      <c r="B36" s="585" t="s">
        <v>67</v>
      </c>
      <c r="C36" s="438">
        <v>4</v>
      </c>
      <c r="D36" s="439">
        <v>3</v>
      </c>
      <c r="E36" s="438"/>
      <c r="F36" s="442"/>
      <c r="G36" s="443">
        <v>5</v>
      </c>
      <c r="H36" s="506">
        <f>G36*30</f>
        <v>150</v>
      </c>
      <c r="I36" s="531">
        <v>60</v>
      </c>
      <c r="J36" s="525">
        <f>SUM(K36:M36)</f>
        <v>16</v>
      </c>
      <c r="K36" s="61">
        <v>8</v>
      </c>
      <c r="L36" s="61"/>
      <c r="M36" s="62">
        <v>8</v>
      </c>
      <c r="N36" s="63">
        <v>30</v>
      </c>
      <c r="O36" s="474">
        <f t="shared" si="16"/>
        <v>104</v>
      </c>
      <c r="P36" s="354"/>
      <c r="Q36" s="36"/>
      <c r="R36" s="35">
        <v>8</v>
      </c>
      <c r="S36" s="36">
        <v>8</v>
      </c>
      <c r="T36" s="490"/>
      <c r="U36" s="309">
        <f t="shared" si="13"/>
        <v>0.4</v>
      </c>
      <c r="V36" s="22" t="str">
        <f>IF(U36&gt;50%,U36,"")</f>
        <v/>
      </c>
      <c r="W36" s="310">
        <f t="shared" si="14"/>
        <v>0.26666666666666666</v>
      </c>
      <c r="X36" s="311">
        <f t="shared" si="15"/>
        <v>15</v>
      </c>
      <c r="Y36" s="312"/>
      <c r="Z36" s="220"/>
      <c r="AA36" s="220"/>
      <c r="AB36" s="220">
        <v>2</v>
      </c>
      <c r="AC36" s="220">
        <v>3</v>
      </c>
      <c r="AD36" s="220"/>
    </row>
    <row r="37" spans="1:30" s="23" customFormat="1" ht="16.2" thickBot="1" x14ac:dyDescent="0.35">
      <c r="A37" s="571" t="s">
        <v>64</v>
      </c>
      <c r="B37" s="582" t="s">
        <v>69</v>
      </c>
      <c r="C37" s="217">
        <v>5</v>
      </c>
      <c r="D37" s="429">
        <v>3.4</v>
      </c>
      <c r="E37" s="217"/>
      <c r="F37" s="430"/>
      <c r="G37" s="433">
        <v>9</v>
      </c>
      <c r="H37" s="506">
        <f>G37*30</f>
        <v>270</v>
      </c>
      <c r="I37" s="531">
        <v>150</v>
      </c>
      <c r="J37" s="525">
        <f>SUM(K37:M37)</f>
        <v>40</v>
      </c>
      <c r="K37" s="61">
        <v>16</v>
      </c>
      <c r="L37" s="61">
        <v>12</v>
      </c>
      <c r="M37" s="62">
        <v>12</v>
      </c>
      <c r="N37" s="63">
        <v>30</v>
      </c>
      <c r="O37" s="474">
        <f t="shared" si="16"/>
        <v>200</v>
      </c>
      <c r="P37" s="34"/>
      <c r="Q37" s="355"/>
      <c r="R37" s="35">
        <v>14</v>
      </c>
      <c r="S37" s="36">
        <v>12</v>
      </c>
      <c r="T37" s="490">
        <v>20</v>
      </c>
      <c r="U37" s="309">
        <f t="shared" si="13"/>
        <v>0.55555555555555558</v>
      </c>
      <c r="V37" s="22">
        <f>IF(U37&gt;50%,U37,"")</f>
        <v>0.55555555555555558</v>
      </c>
      <c r="W37" s="310">
        <f t="shared" si="14"/>
        <v>0.26666666666666666</v>
      </c>
      <c r="X37" s="311">
        <f t="shared" si="15"/>
        <v>37.5</v>
      </c>
      <c r="Y37" s="312"/>
      <c r="Z37" s="220"/>
      <c r="AA37" s="220"/>
      <c r="AB37" s="220">
        <v>3</v>
      </c>
      <c r="AC37" s="220">
        <v>3</v>
      </c>
      <c r="AD37" s="220">
        <v>3</v>
      </c>
    </row>
    <row r="38" spans="1:30" s="23" customFormat="1" ht="16.2" thickBot="1" x14ac:dyDescent="0.35">
      <c r="A38" s="569" t="s">
        <v>66</v>
      </c>
      <c r="B38" s="582" t="s">
        <v>216</v>
      </c>
      <c r="C38" s="217"/>
      <c r="D38" s="429">
        <v>4</v>
      </c>
      <c r="E38" s="217"/>
      <c r="F38" s="430"/>
      <c r="G38" s="433">
        <v>4</v>
      </c>
      <c r="H38" s="506">
        <f>G38*30</f>
        <v>120</v>
      </c>
      <c r="I38" s="531">
        <v>60</v>
      </c>
      <c r="J38" s="525">
        <f t="shared" ref="J38:J42" si="22">SUM(K38:M38)</f>
        <v>16</v>
      </c>
      <c r="K38" s="61">
        <v>8</v>
      </c>
      <c r="L38" s="61">
        <v>4</v>
      </c>
      <c r="M38" s="62">
        <v>4</v>
      </c>
      <c r="N38" s="63"/>
      <c r="O38" s="474">
        <f t="shared" si="16"/>
        <v>104</v>
      </c>
      <c r="P38" s="34"/>
      <c r="Q38" s="36"/>
      <c r="R38" s="367"/>
      <c r="S38" s="496">
        <v>16</v>
      </c>
      <c r="T38" s="488"/>
      <c r="U38" s="309">
        <f t="shared" si="13"/>
        <v>0.5</v>
      </c>
      <c r="V38" s="22" t="str">
        <f t="shared" si="20"/>
        <v/>
      </c>
      <c r="W38" s="310">
        <f t="shared" si="14"/>
        <v>0.26666666666666666</v>
      </c>
      <c r="X38" s="311">
        <f t="shared" si="15"/>
        <v>15</v>
      </c>
      <c r="Y38" s="312"/>
      <c r="Z38" s="220"/>
      <c r="AA38" s="220"/>
      <c r="AB38" s="220"/>
      <c r="AC38" s="220">
        <v>4</v>
      </c>
      <c r="AD38" s="220"/>
    </row>
    <row r="39" spans="1:30" s="23" customFormat="1" ht="16.2" thickBot="1" x14ac:dyDescent="0.35">
      <c r="A39" s="571" t="s">
        <v>68</v>
      </c>
      <c r="B39" s="582" t="s">
        <v>246</v>
      </c>
      <c r="C39" s="217"/>
      <c r="D39" s="429">
        <v>4</v>
      </c>
      <c r="E39" s="217"/>
      <c r="F39" s="430"/>
      <c r="G39" s="433">
        <v>3</v>
      </c>
      <c r="H39" s="506">
        <f>G39*30</f>
        <v>90</v>
      </c>
      <c r="I39" s="531">
        <v>36</v>
      </c>
      <c r="J39" s="525">
        <f t="shared" ref="J39" si="23">SUM(K39:M39)</f>
        <v>10</v>
      </c>
      <c r="K39" s="61">
        <v>6</v>
      </c>
      <c r="L39" s="61"/>
      <c r="M39" s="62">
        <v>4</v>
      </c>
      <c r="N39" s="63"/>
      <c r="O39" s="474">
        <f t="shared" si="16"/>
        <v>80</v>
      </c>
      <c r="P39" s="34"/>
      <c r="Q39" s="36"/>
      <c r="R39" s="367"/>
      <c r="S39" s="496">
        <v>10</v>
      </c>
      <c r="T39" s="488"/>
      <c r="U39" s="309">
        <f t="shared" si="13"/>
        <v>0.4</v>
      </c>
      <c r="V39" s="22" t="str">
        <f t="shared" ref="V39" si="24">IF(U39&gt;50%,U39,"")</f>
        <v/>
      </c>
      <c r="W39" s="310">
        <f t="shared" si="14"/>
        <v>0.27777777777777779</v>
      </c>
      <c r="X39" s="311">
        <f t="shared" si="15"/>
        <v>9</v>
      </c>
      <c r="Y39" s="312"/>
      <c r="Z39" s="220"/>
      <c r="AA39" s="220"/>
      <c r="AB39" s="220"/>
      <c r="AC39" s="220">
        <v>3</v>
      </c>
      <c r="AD39" s="220"/>
    </row>
    <row r="40" spans="1:30" s="23" customFormat="1" ht="16.2" thickBot="1" x14ac:dyDescent="0.35">
      <c r="A40" s="571" t="s">
        <v>71</v>
      </c>
      <c r="B40" s="586" t="s">
        <v>213</v>
      </c>
      <c r="C40" s="576"/>
      <c r="D40" s="435">
        <v>5</v>
      </c>
      <c r="E40" s="434"/>
      <c r="F40" s="436"/>
      <c r="G40" s="437">
        <v>3</v>
      </c>
      <c r="H40" s="506">
        <f t="shared" ref="H40" si="25">G40*30</f>
        <v>90</v>
      </c>
      <c r="I40" s="531">
        <v>44</v>
      </c>
      <c r="J40" s="525">
        <f t="shared" si="22"/>
        <v>12</v>
      </c>
      <c r="K40" s="61">
        <v>6</v>
      </c>
      <c r="L40" s="61"/>
      <c r="M40" s="62">
        <v>6</v>
      </c>
      <c r="N40" s="63"/>
      <c r="O40" s="474">
        <f t="shared" si="16"/>
        <v>78</v>
      </c>
      <c r="P40" s="34"/>
      <c r="Q40" s="36"/>
      <c r="R40" s="35"/>
      <c r="S40" s="36"/>
      <c r="T40" s="490">
        <v>12</v>
      </c>
      <c r="U40" s="309">
        <f t="shared" si="13"/>
        <v>0.48888888888888887</v>
      </c>
      <c r="V40" s="22" t="str">
        <f t="shared" si="20"/>
        <v/>
      </c>
      <c r="W40" s="310">
        <f t="shared" si="14"/>
        <v>0.27272727272727271</v>
      </c>
      <c r="X40" s="311">
        <f t="shared" si="15"/>
        <v>11</v>
      </c>
      <c r="Y40" s="312"/>
      <c r="Z40" s="223"/>
      <c r="AA40" s="223"/>
      <c r="AB40" s="223"/>
      <c r="AC40" s="223"/>
      <c r="AD40" s="223">
        <v>3</v>
      </c>
    </row>
    <row r="41" spans="1:30" s="23" customFormat="1" ht="16.2" thickBot="1" x14ac:dyDescent="0.35">
      <c r="A41" s="571" t="s">
        <v>217</v>
      </c>
      <c r="B41" s="587" t="s">
        <v>242</v>
      </c>
      <c r="C41" s="444"/>
      <c r="D41" s="445">
        <v>5</v>
      </c>
      <c r="E41" s="445"/>
      <c r="F41" s="446"/>
      <c r="G41" s="447">
        <v>4</v>
      </c>
      <c r="H41" s="506">
        <f>G41*30</f>
        <v>120</v>
      </c>
      <c r="I41" s="532">
        <v>60</v>
      </c>
      <c r="J41" s="526">
        <f t="shared" si="22"/>
        <v>16</v>
      </c>
      <c r="K41" s="368">
        <v>8</v>
      </c>
      <c r="L41" s="368"/>
      <c r="M41" s="369">
        <v>8</v>
      </c>
      <c r="N41" s="370"/>
      <c r="O41" s="474">
        <f t="shared" si="16"/>
        <v>104</v>
      </c>
      <c r="P41" s="371"/>
      <c r="Q41" s="372"/>
      <c r="R41" s="373"/>
      <c r="S41" s="497"/>
      <c r="T41" s="251">
        <v>16</v>
      </c>
      <c r="U41" s="309">
        <f t="shared" si="13"/>
        <v>0.5</v>
      </c>
      <c r="V41" s="22" t="str">
        <f t="shared" si="20"/>
        <v/>
      </c>
      <c r="W41" s="310">
        <f t="shared" si="14"/>
        <v>0.26666666666666666</v>
      </c>
      <c r="X41" s="311">
        <f t="shared" si="15"/>
        <v>15</v>
      </c>
      <c r="Y41" s="312"/>
      <c r="Z41" s="220"/>
      <c r="AA41" s="220"/>
      <c r="AB41" s="220"/>
      <c r="AC41" s="220"/>
      <c r="AD41" s="220">
        <v>4</v>
      </c>
    </row>
    <row r="42" spans="1:30" s="23" customFormat="1" ht="16.2" thickBot="1" x14ac:dyDescent="0.35">
      <c r="A42" s="571" t="s">
        <v>247</v>
      </c>
      <c r="B42" s="586" t="s">
        <v>215</v>
      </c>
      <c r="C42" s="576"/>
      <c r="D42" s="435">
        <v>5</v>
      </c>
      <c r="E42" s="434"/>
      <c r="F42" s="436"/>
      <c r="G42" s="437">
        <v>3</v>
      </c>
      <c r="H42" s="506">
        <f t="shared" ref="H42:H47" si="26">G42*30</f>
        <v>90</v>
      </c>
      <c r="I42" s="532">
        <v>46</v>
      </c>
      <c r="J42" s="526">
        <f t="shared" si="22"/>
        <v>12</v>
      </c>
      <c r="K42" s="368">
        <v>4</v>
      </c>
      <c r="L42" s="368"/>
      <c r="M42" s="369">
        <v>8</v>
      </c>
      <c r="N42" s="370"/>
      <c r="O42" s="474">
        <f t="shared" si="16"/>
        <v>78</v>
      </c>
      <c r="P42" s="371"/>
      <c r="Q42" s="372"/>
      <c r="R42" s="371"/>
      <c r="S42" s="372"/>
      <c r="T42" s="491">
        <v>12</v>
      </c>
      <c r="U42" s="309">
        <f t="shared" si="13"/>
        <v>0.51111111111111107</v>
      </c>
      <c r="V42" s="22">
        <f t="shared" si="20"/>
        <v>0.51111111111111107</v>
      </c>
      <c r="W42" s="310">
        <f t="shared" si="14"/>
        <v>0.2608695652173913</v>
      </c>
      <c r="X42" s="311">
        <f t="shared" si="15"/>
        <v>11.5</v>
      </c>
      <c r="Y42" s="312"/>
      <c r="Z42" s="223"/>
      <c r="AA42" s="223"/>
      <c r="AB42" s="223"/>
      <c r="AC42" s="223"/>
      <c r="AD42" s="223">
        <v>3</v>
      </c>
    </row>
    <row r="43" spans="1:30" s="23" customFormat="1" ht="28.2" thickBot="1" x14ac:dyDescent="0.35">
      <c r="A43" s="572" t="s">
        <v>198</v>
      </c>
      <c r="B43" s="588" t="s">
        <v>195</v>
      </c>
      <c r="C43" s="577"/>
      <c r="D43" s="449"/>
      <c r="E43" s="448"/>
      <c r="F43" s="450">
        <v>5</v>
      </c>
      <c r="G43" s="451">
        <v>1</v>
      </c>
      <c r="H43" s="519">
        <f t="shared" si="26"/>
        <v>30</v>
      </c>
      <c r="I43" s="532"/>
      <c r="J43" s="526"/>
      <c r="K43" s="368"/>
      <c r="L43" s="368"/>
      <c r="M43" s="369"/>
      <c r="N43" s="370"/>
      <c r="O43" s="474">
        <f t="shared" si="16"/>
        <v>30</v>
      </c>
      <c r="P43" s="371"/>
      <c r="Q43" s="372"/>
      <c r="R43" s="378"/>
      <c r="S43" s="70"/>
      <c r="T43" s="71"/>
      <c r="U43" s="309">
        <f t="shared" si="13"/>
        <v>0</v>
      </c>
      <c r="V43" s="22" t="str">
        <f t="shared" si="20"/>
        <v/>
      </c>
      <c r="W43" s="310"/>
      <c r="X43" s="311"/>
      <c r="Y43" s="312"/>
      <c r="Z43" s="224"/>
      <c r="AA43" s="225"/>
      <c r="AB43" s="225"/>
      <c r="AC43" s="225"/>
      <c r="AD43" s="226">
        <v>1</v>
      </c>
    </row>
    <row r="44" spans="1:30" s="23" customFormat="1" x14ac:dyDescent="0.3">
      <c r="A44" s="573" t="s">
        <v>72</v>
      </c>
      <c r="B44" s="589" t="s">
        <v>73</v>
      </c>
      <c r="C44" s="578"/>
      <c r="D44" s="50">
        <v>1.2</v>
      </c>
      <c r="E44" s="50"/>
      <c r="F44" s="51"/>
      <c r="G44" s="52">
        <v>6</v>
      </c>
      <c r="H44" s="520">
        <f t="shared" si="26"/>
        <v>180</v>
      </c>
      <c r="I44" s="529"/>
      <c r="J44" s="527"/>
      <c r="K44" s="53"/>
      <c r="L44" s="53"/>
      <c r="M44" s="54"/>
      <c r="N44" s="55"/>
      <c r="O44" s="56">
        <f>H44-J44-N44</f>
        <v>180</v>
      </c>
      <c r="P44" s="374"/>
      <c r="Q44" s="57"/>
      <c r="R44" s="58"/>
      <c r="S44" s="57"/>
      <c r="T44" s="492"/>
      <c r="U44" s="309">
        <f t="shared" si="13"/>
        <v>0</v>
      </c>
      <c r="W44" s="310"/>
      <c r="X44" s="311"/>
      <c r="Y44" s="342"/>
      <c r="Z44" s="375">
        <v>3</v>
      </c>
      <c r="AA44" s="375">
        <v>3</v>
      </c>
      <c r="AB44" s="375"/>
      <c r="AC44" s="375"/>
      <c r="AD44" s="375"/>
    </row>
    <row r="45" spans="1:30" s="23" customFormat="1" x14ac:dyDescent="0.3">
      <c r="A45" s="574" t="s">
        <v>74</v>
      </c>
      <c r="B45" s="590" t="s">
        <v>75</v>
      </c>
      <c r="C45" s="579"/>
      <c r="D45" s="59">
        <v>3.4</v>
      </c>
      <c r="E45" s="59"/>
      <c r="F45" s="60"/>
      <c r="G45" s="350">
        <v>6</v>
      </c>
      <c r="H45" s="521">
        <f t="shared" si="26"/>
        <v>180</v>
      </c>
      <c r="I45" s="531"/>
      <c r="J45" s="525"/>
      <c r="K45" s="61"/>
      <c r="L45" s="61"/>
      <c r="M45" s="62"/>
      <c r="N45" s="63"/>
      <c r="O45" s="376">
        <f>H45-J45-N45</f>
        <v>180</v>
      </c>
      <c r="P45" s="34"/>
      <c r="Q45" s="36"/>
      <c r="R45" s="35"/>
      <c r="S45" s="36"/>
      <c r="T45" s="490"/>
      <c r="U45" s="309">
        <f t="shared" si="13"/>
        <v>0</v>
      </c>
      <c r="W45" s="310"/>
      <c r="X45" s="311"/>
      <c r="Y45" s="342"/>
      <c r="Z45" s="375"/>
      <c r="AA45" s="375"/>
      <c r="AB45" s="331">
        <v>3</v>
      </c>
      <c r="AC45" s="331">
        <v>3</v>
      </c>
      <c r="AD45" s="331"/>
    </row>
    <row r="46" spans="1:30" s="23" customFormat="1" x14ac:dyDescent="0.3">
      <c r="A46" s="574" t="s">
        <v>76</v>
      </c>
      <c r="B46" s="590" t="s">
        <v>194</v>
      </c>
      <c r="C46" s="579"/>
      <c r="D46" s="59">
        <v>5</v>
      </c>
      <c r="E46" s="59"/>
      <c r="F46" s="60"/>
      <c r="G46" s="350">
        <v>6</v>
      </c>
      <c r="H46" s="521">
        <f t="shared" si="26"/>
        <v>180</v>
      </c>
      <c r="I46" s="531"/>
      <c r="J46" s="525"/>
      <c r="K46" s="61"/>
      <c r="L46" s="61"/>
      <c r="M46" s="62"/>
      <c r="N46" s="63"/>
      <c r="O46" s="376">
        <f>H46-J46-N46</f>
        <v>180</v>
      </c>
      <c r="P46" s="34"/>
      <c r="Q46" s="36"/>
      <c r="R46" s="35"/>
      <c r="S46" s="36"/>
      <c r="T46" s="490"/>
      <c r="U46" s="309">
        <f t="shared" si="13"/>
        <v>0</v>
      </c>
      <c r="W46" s="310"/>
      <c r="X46" s="311"/>
      <c r="Y46" s="342"/>
      <c r="Z46" s="375"/>
      <c r="AA46" s="375"/>
      <c r="AB46" s="331"/>
      <c r="AC46" s="331"/>
      <c r="AD46" s="331">
        <v>6</v>
      </c>
    </row>
    <row r="47" spans="1:30" s="23" customFormat="1" ht="16.2" thickBot="1" x14ac:dyDescent="0.35">
      <c r="A47" s="575"/>
      <c r="B47" s="591" t="s">
        <v>77</v>
      </c>
      <c r="C47" s="580">
        <v>5</v>
      </c>
      <c r="D47" s="64"/>
      <c r="E47" s="64"/>
      <c r="F47" s="65"/>
      <c r="G47" s="377">
        <v>2</v>
      </c>
      <c r="H47" s="522">
        <f t="shared" si="26"/>
        <v>60</v>
      </c>
      <c r="I47" s="533"/>
      <c r="J47" s="528"/>
      <c r="K47" s="66"/>
      <c r="L47" s="66"/>
      <c r="M47" s="67"/>
      <c r="N47" s="68"/>
      <c r="O47" s="69">
        <f>H47-J47-N47</f>
        <v>60</v>
      </c>
      <c r="P47" s="378"/>
      <c r="Q47" s="70"/>
      <c r="R47" s="378"/>
      <c r="S47" s="70"/>
      <c r="T47" s="493"/>
      <c r="U47" s="309">
        <f t="shared" si="13"/>
        <v>0</v>
      </c>
      <c r="W47" s="310"/>
      <c r="X47" s="311"/>
      <c r="Y47" s="342"/>
      <c r="Z47" s="19"/>
      <c r="AA47" s="19"/>
      <c r="AB47" s="19"/>
      <c r="AC47" s="19"/>
      <c r="AD47" s="19">
        <v>2</v>
      </c>
    </row>
    <row r="48" spans="1:30" s="23" customFormat="1" ht="16.2" customHeight="1" thickBot="1" x14ac:dyDescent="0.35">
      <c r="A48" s="1638" t="s">
        <v>243</v>
      </c>
      <c r="B48" s="1639"/>
      <c r="C48" s="592">
        <v>10</v>
      </c>
      <c r="D48" s="468">
        <v>18</v>
      </c>
      <c r="E48" s="468"/>
      <c r="F48" s="469">
        <v>1</v>
      </c>
      <c r="G48" s="470">
        <f t="shared" ref="G48:T48" si="27">SUM(G26:G47)</f>
        <v>91</v>
      </c>
      <c r="H48" s="523">
        <f t="shared" si="27"/>
        <v>2730</v>
      </c>
      <c r="I48" s="534">
        <f t="shared" si="27"/>
        <v>1036</v>
      </c>
      <c r="J48" s="379">
        <f t="shared" si="27"/>
        <v>276</v>
      </c>
      <c r="K48" s="73">
        <f t="shared" si="27"/>
        <v>136</v>
      </c>
      <c r="L48" s="73">
        <f t="shared" si="27"/>
        <v>30</v>
      </c>
      <c r="M48" s="344">
        <f t="shared" si="27"/>
        <v>110</v>
      </c>
      <c r="N48" s="380">
        <f t="shared" si="27"/>
        <v>270</v>
      </c>
      <c r="O48" s="380">
        <f t="shared" si="27"/>
        <v>2184</v>
      </c>
      <c r="P48" s="381">
        <f t="shared" si="27"/>
        <v>40</v>
      </c>
      <c r="Q48" s="382">
        <f t="shared" si="27"/>
        <v>42</v>
      </c>
      <c r="R48" s="379">
        <f t="shared" si="27"/>
        <v>74</v>
      </c>
      <c r="S48" s="382">
        <f t="shared" si="27"/>
        <v>66</v>
      </c>
      <c r="T48" s="494">
        <f t="shared" si="27"/>
        <v>60</v>
      </c>
      <c r="U48" s="309"/>
      <c r="W48" s="310"/>
      <c r="X48" s="311"/>
      <c r="Y48" s="342"/>
      <c r="Z48" s="19"/>
      <c r="AA48" s="19"/>
      <c r="AB48" s="19"/>
      <c r="AC48" s="19"/>
      <c r="AD48" s="19"/>
    </row>
    <row r="49" spans="1:31" s="23" customFormat="1" ht="16.2" customHeight="1" thickBot="1" x14ac:dyDescent="0.35">
      <c r="A49" s="1640" t="s">
        <v>196</v>
      </c>
      <c r="B49" s="1641"/>
      <c r="C49" s="476">
        <f t="shared" ref="C49:T49" si="28">SUM(C23,C48)</f>
        <v>14</v>
      </c>
      <c r="D49" s="471">
        <f t="shared" si="28"/>
        <v>29</v>
      </c>
      <c r="E49" s="471">
        <f t="shared" si="28"/>
        <v>0</v>
      </c>
      <c r="F49" s="475">
        <f t="shared" si="28"/>
        <v>1</v>
      </c>
      <c r="G49" s="477">
        <f t="shared" si="28"/>
        <v>135</v>
      </c>
      <c r="H49" s="535">
        <f t="shared" si="28"/>
        <v>4050</v>
      </c>
      <c r="I49" s="477">
        <f t="shared" si="28"/>
        <v>1452</v>
      </c>
      <c r="J49" s="471">
        <f t="shared" si="28"/>
        <v>414</v>
      </c>
      <c r="K49" s="471">
        <f t="shared" si="28"/>
        <v>194</v>
      </c>
      <c r="L49" s="471">
        <f t="shared" si="28"/>
        <v>32</v>
      </c>
      <c r="M49" s="478">
        <f t="shared" si="28"/>
        <v>188</v>
      </c>
      <c r="N49" s="471">
        <f t="shared" si="28"/>
        <v>390</v>
      </c>
      <c r="O49" s="477">
        <f t="shared" si="28"/>
        <v>3246</v>
      </c>
      <c r="P49" s="476">
        <f t="shared" si="28"/>
        <v>98</v>
      </c>
      <c r="Q49" s="475">
        <f t="shared" si="28"/>
        <v>90</v>
      </c>
      <c r="R49" s="476">
        <f t="shared" si="28"/>
        <v>92</v>
      </c>
      <c r="S49" s="478">
        <f t="shared" si="28"/>
        <v>72</v>
      </c>
      <c r="T49" s="471">
        <f t="shared" si="28"/>
        <v>68</v>
      </c>
      <c r="U49" s="309"/>
      <c r="W49" s="310"/>
      <c r="X49" s="311"/>
      <c r="Y49" s="342"/>
      <c r="Z49" s="19"/>
      <c r="AA49" s="19"/>
      <c r="AB49" s="19"/>
      <c r="AC49" s="19"/>
      <c r="AD49" s="19"/>
    </row>
    <row r="50" spans="1:31" s="23" customFormat="1" ht="16.2" thickBot="1" x14ac:dyDescent="0.35">
      <c r="A50" s="1642" t="s">
        <v>229</v>
      </c>
      <c r="B50" s="1643"/>
      <c r="C50" s="1643"/>
      <c r="D50" s="1643"/>
      <c r="E50" s="1643"/>
      <c r="F50" s="1643"/>
      <c r="G50" s="1643"/>
      <c r="H50" s="1643"/>
      <c r="I50" s="1643"/>
      <c r="J50" s="1643"/>
      <c r="K50" s="1643"/>
      <c r="L50" s="1643"/>
      <c r="M50" s="1643"/>
      <c r="N50" s="1643"/>
      <c r="O50" s="1643"/>
      <c r="P50" s="1643"/>
      <c r="Q50" s="1643"/>
      <c r="R50" s="1643"/>
      <c r="S50" s="1644"/>
      <c r="T50" s="1643"/>
      <c r="U50" s="309"/>
      <c r="W50" s="310"/>
      <c r="X50" s="311"/>
      <c r="Y50" s="342"/>
      <c r="Z50" s="19"/>
      <c r="AA50" s="19"/>
      <c r="AB50" s="19"/>
      <c r="AC50" s="19"/>
      <c r="AD50" s="19"/>
    </row>
    <row r="51" spans="1:31" s="74" customFormat="1" x14ac:dyDescent="0.3">
      <c r="A51" s="44" t="s">
        <v>230</v>
      </c>
      <c r="B51" s="1645" t="s">
        <v>231</v>
      </c>
      <c r="C51" s="45"/>
      <c r="D51" s="75">
        <v>3</v>
      </c>
      <c r="E51" s="75"/>
      <c r="F51" s="76"/>
      <c r="G51" s="77">
        <v>5</v>
      </c>
      <c r="H51" s="536">
        <f t="shared" ref="H51:H53" si="29">G51*30</f>
        <v>150</v>
      </c>
      <c r="I51" s="52">
        <v>52</v>
      </c>
      <c r="J51" s="524">
        <v>14</v>
      </c>
      <c r="K51" s="78"/>
      <c r="L51" s="78"/>
      <c r="M51" s="79"/>
      <c r="N51" s="245"/>
      <c r="O51" s="246">
        <f>H51-J51</f>
        <v>136</v>
      </c>
      <c r="P51" s="45"/>
      <c r="Q51" s="76"/>
      <c r="R51" s="247">
        <v>14</v>
      </c>
      <c r="S51" s="248"/>
      <c r="T51" s="479"/>
      <c r="U51" s="309">
        <f>I51/H51</f>
        <v>0.34666666666666668</v>
      </c>
      <c r="V51" s="22" t="str">
        <f t="shared" ref="V51:V53" si="30">IF(U51&gt;50%,U51,"")</f>
        <v/>
      </c>
      <c r="W51" s="310">
        <f>J51/I51</f>
        <v>0.26923076923076922</v>
      </c>
      <c r="X51" s="311">
        <f>I51*0.25</f>
        <v>13</v>
      </c>
      <c r="Y51" s="312"/>
      <c r="Z51" s="19"/>
      <c r="AA51" s="19"/>
      <c r="AB51" s="331">
        <v>5</v>
      </c>
      <c r="AC51" s="19"/>
      <c r="AD51" s="19"/>
    </row>
    <row r="52" spans="1:31" s="74" customFormat="1" x14ac:dyDescent="0.3">
      <c r="A52" s="44" t="s">
        <v>230</v>
      </c>
      <c r="B52" s="1646"/>
      <c r="C52" s="45"/>
      <c r="D52" s="75">
        <v>4</v>
      </c>
      <c r="E52" s="75"/>
      <c r="F52" s="76"/>
      <c r="G52" s="77">
        <v>5</v>
      </c>
      <c r="H52" s="536">
        <f t="shared" si="29"/>
        <v>150</v>
      </c>
      <c r="I52" s="77">
        <v>52</v>
      </c>
      <c r="J52" s="525">
        <v>14</v>
      </c>
      <c r="K52" s="78"/>
      <c r="L52" s="78"/>
      <c r="M52" s="79"/>
      <c r="N52" s="245"/>
      <c r="O52" s="246">
        <f>H52-J52</f>
        <v>136</v>
      </c>
      <c r="P52" s="45"/>
      <c r="Q52" s="76"/>
      <c r="R52" s="347"/>
      <c r="S52" s="46">
        <v>14</v>
      </c>
      <c r="T52" s="479"/>
      <c r="U52" s="309">
        <f>I52/H52</f>
        <v>0.34666666666666668</v>
      </c>
      <c r="V52" s="22" t="str">
        <f t="shared" si="30"/>
        <v/>
      </c>
      <c r="W52" s="310">
        <f>J52/I52</f>
        <v>0.26923076923076922</v>
      </c>
      <c r="X52" s="311">
        <f>I52*0.25</f>
        <v>13</v>
      </c>
      <c r="Y52" s="312"/>
      <c r="Z52" s="19"/>
      <c r="AA52" s="19"/>
      <c r="AB52" s="331"/>
      <c r="AC52" s="19">
        <v>5</v>
      </c>
      <c r="AD52" s="19"/>
    </row>
    <row r="53" spans="1:31" s="74" customFormat="1" ht="16.2" thickBot="1" x14ac:dyDescent="0.35">
      <c r="A53" s="384" t="s">
        <v>232</v>
      </c>
      <c r="B53" s="1647"/>
      <c r="C53" s="86"/>
      <c r="D53" s="80">
        <v>5</v>
      </c>
      <c r="E53" s="80"/>
      <c r="F53" s="81"/>
      <c r="G53" s="82">
        <v>5</v>
      </c>
      <c r="H53" s="537">
        <f t="shared" si="29"/>
        <v>150</v>
      </c>
      <c r="I53" s="538">
        <v>52</v>
      </c>
      <c r="J53" s="525">
        <v>14</v>
      </c>
      <c r="K53" s="83"/>
      <c r="L53" s="83"/>
      <c r="M53" s="84"/>
      <c r="N53" s="85"/>
      <c r="O53" s="69">
        <f>H53-J53</f>
        <v>136</v>
      </c>
      <c r="P53" s="86"/>
      <c r="Q53" s="81"/>
      <c r="R53" s="481"/>
      <c r="S53" s="249"/>
      <c r="T53" s="480">
        <v>14</v>
      </c>
      <c r="U53" s="309">
        <f>I53/H53</f>
        <v>0.34666666666666668</v>
      </c>
      <c r="V53" s="22" t="str">
        <f t="shared" si="30"/>
        <v/>
      </c>
      <c r="W53" s="310">
        <f>J53/I53</f>
        <v>0.26923076923076922</v>
      </c>
      <c r="X53" s="311">
        <f>I53*0.25</f>
        <v>13</v>
      </c>
      <c r="Y53" s="312"/>
      <c r="Z53" s="19"/>
      <c r="AA53" s="19"/>
      <c r="AB53" s="19"/>
      <c r="AC53" s="331"/>
      <c r="AD53" s="331">
        <v>5</v>
      </c>
    </row>
    <row r="54" spans="1:31" s="74" customFormat="1" ht="16.2" thickBot="1" x14ac:dyDescent="0.35">
      <c r="A54" s="1635" t="s">
        <v>197</v>
      </c>
      <c r="B54" s="1648"/>
      <c r="C54" s="461">
        <f>SUM(C51+C52+C53)</f>
        <v>0</v>
      </c>
      <c r="D54" s="461">
        <v>3</v>
      </c>
      <c r="E54" s="461">
        <f t="shared" ref="E54:T54" si="31">SUM(E51+E52+E53)</f>
        <v>0</v>
      </c>
      <c r="F54" s="453">
        <f t="shared" si="31"/>
        <v>0</v>
      </c>
      <c r="G54" s="539">
        <f t="shared" si="31"/>
        <v>15</v>
      </c>
      <c r="H54" s="453">
        <f t="shared" si="31"/>
        <v>450</v>
      </c>
      <c r="I54" s="539">
        <f t="shared" si="31"/>
        <v>156</v>
      </c>
      <c r="J54" s="461">
        <f t="shared" si="31"/>
        <v>42</v>
      </c>
      <c r="K54" s="461">
        <f t="shared" si="31"/>
        <v>0</v>
      </c>
      <c r="L54" s="461">
        <f t="shared" si="31"/>
        <v>0</v>
      </c>
      <c r="M54" s="461">
        <f t="shared" si="31"/>
        <v>0</v>
      </c>
      <c r="N54" s="461">
        <f t="shared" si="31"/>
        <v>0</v>
      </c>
      <c r="O54" s="453">
        <f t="shared" si="31"/>
        <v>408</v>
      </c>
      <c r="P54" s="482">
        <f t="shared" si="31"/>
        <v>0</v>
      </c>
      <c r="Q54" s="453">
        <f t="shared" si="31"/>
        <v>0</v>
      </c>
      <c r="R54" s="482">
        <f t="shared" si="31"/>
        <v>14</v>
      </c>
      <c r="S54" s="454">
        <f t="shared" si="31"/>
        <v>14</v>
      </c>
      <c r="T54" s="461">
        <f t="shared" si="31"/>
        <v>14</v>
      </c>
      <c r="X54" s="383"/>
      <c r="Y54" s="383"/>
      <c r="Z54" s="385">
        <f>SUM(Z11:Z53)</f>
        <v>30</v>
      </c>
      <c r="AA54" s="385">
        <f>SUM(AA11:AA53)</f>
        <v>30</v>
      </c>
      <c r="AB54" s="385">
        <f>SUM(AB11:AB53)</f>
        <v>30</v>
      </c>
      <c r="AC54" s="385">
        <f>SUM(AC11:AC53)</f>
        <v>30</v>
      </c>
      <c r="AD54" s="385">
        <f>SUM(AD11:AD53)</f>
        <v>30</v>
      </c>
    </row>
    <row r="55" spans="1:31" s="74" customFormat="1" ht="37.200000000000003" customHeight="1" thickBot="1" x14ac:dyDescent="0.35">
      <c r="A55" s="1649" t="s">
        <v>78</v>
      </c>
      <c r="B55" s="1650"/>
      <c r="C55" s="550"/>
      <c r="D55" s="88"/>
      <c r="E55" s="88"/>
      <c r="F55" s="88"/>
      <c r="G55" s="89"/>
      <c r="H55" s="549">
        <f>H54/H57</f>
        <v>0.1</v>
      </c>
      <c r="I55" s="89"/>
      <c r="J55" s="92"/>
      <c r="K55" s="88"/>
      <c r="L55" s="88"/>
      <c r="M55" s="90"/>
      <c r="N55" s="88"/>
      <c r="O55" s="91"/>
      <c r="P55" s="92"/>
      <c r="Q55" s="90"/>
      <c r="R55" s="550"/>
      <c r="S55" s="90"/>
      <c r="T55" s="89"/>
      <c r="X55" s="383"/>
      <c r="Y55" s="383"/>
      <c r="Z55" s="93"/>
      <c r="AA55" s="93"/>
      <c r="AB55" s="94"/>
      <c r="AC55" s="87"/>
      <c r="AD55" s="87"/>
    </row>
    <row r="56" spans="1:31" s="23" customFormat="1" ht="16.2" thickBot="1" x14ac:dyDescent="0.35">
      <c r="A56" s="1651" t="s">
        <v>79</v>
      </c>
      <c r="B56" s="1652"/>
      <c r="C56" s="1653"/>
      <c r="D56" s="1653"/>
      <c r="E56" s="1653"/>
      <c r="F56" s="1653"/>
      <c r="G56" s="1653"/>
      <c r="H56" s="1653"/>
      <c r="I56" s="1653"/>
      <c r="J56" s="1653"/>
      <c r="K56" s="1653"/>
      <c r="L56" s="1653"/>
      <c r="M56" s="1653"/>
      <c r="N56" s="1653"/>
      <c r="O56" s="1653"/>
      <c r="P56" s="1653"/>
      <c r="Q56" s="1653"/>
      <c r="R56" s="1653"/>
      <c r="S56" s="1653"/>
      <c r="T56" s="1654"/>
      <c r="X56" s="342"/>
      <c r="Y56" s="342"/>
      <c r="Z56" s="93"/>
      <c r="AA56" s="93"/>
      <c r="AB56" s="94"/>
      <c r="AC56" s="93"/>
      <c r="AD56" s="93"/>
    </row>
    <row r="57" spans="1:31" s="23" customFormat="1" ht="16.2" thickBot="1" x14ac:dyDescent="0.35">
      <c r="A57" s="540"/>
      <c r="B57" s="95"/>
      <c r="C57" s="344">
        <f t="shared" ref="C57:J57" si="32">SUM(C49,C54)</f>
        <v>14</v>
      </c>
      <c r="D57" s="344">
        <f t="shared" si="32"/>
        <v>32</v>
      </c>
      <c r="E57" s="344">
        <f t="shared" si="32"/>
        <v>0</v>
      </c>
      <c r="F57" s="344">
        <f t="shared" si="32"/>
        <v>1</v>
      </c>
      <c r="G57" s="473">
        <f t="shared" si="32"/>
        <v>150</v>
      </c>
      <c r="H57" s="473">
        <f t="shared" si="32"/>
        <v>4500</v>
      </c>
      <c r="I57" s="472">
        <f t="shared" si="32"/>
        <v>1608</v>
      </c>
      <c r="J57" s="473">
        <f t="shared" si="32"/>
        <v>456</v>
      </c>
      <c r="K57" s="343"/>
      <c r="L57" s="343"/>
      <c r="M57" s="345"/>
      <c r="N57" s="473">
        <f t="shared" ref="N57:T57" si="33">SUM(N49,N54)</f>
        <v>390</v>
      </c>
      <c r="O57" s="473">
        <f t="shared" si="33"/>
        <v>3654</v>
      </c>
      <c r="P57" s="344">
        <f t="shared" si="33"/>
        <v>98</v>
      </c>
      <c r="Q57" s="344">
        <f t="shared" si="33"/>
        <v>90</v>
      </c>
      <c r="R57" s="344">
        <f t="shared" si="33"/>
        <v>106</v>
      </c>
      <c r="S57" s="344">
        <f t="shared" si="33"/>
        <v>86</v>
      </c>
      <c r="T57" s="344">
        <f t="shared" si="33"/>
        <v>82</v>
      </c>
      <c r="U57" s="102">
        <f t="shared" ref="U57:U61" si="34">SUM(P57:T57)</f>
        <v>462</v>
      </c>
      <c r="X57" s="342"/>
      <c r="Y57" s="342"/>
      <c r="Z57" s="15"/>
      <c r="AA57" s="15"/>
      <c r="AB57" s="97"/>
      <c r="AC57" s="93"/>
      <c r="AD57" s="93"/>
    </row>
    <row r="58" spans="1:31" s="23" customFormat="1" ht="13.8" x14ac:dyDescent="0.3">
      <c r="A58" s="541"/>
      <c r="B58" s="98"/>
      <c r="C58" s="1614" t="s">
        <v>80</v>
      </c>
      <c r="D58" s="1615"/>
      <c r="E58" s="1615"/>
      <c r="F58" s="1615"/>
      <c r="G58" s="1615"/>
      <c r="H58" s="1615"/>
      <c r="I58" s="1615"/>
      <c r="J58" s="1615"/>
      <c r="K58" s="1615"/>
      <c r="L58" s="1615"/>
      <c r="M58" s="1615"/>
      <c r="N58" s="1616"/>
      <c r="O58" s="1616"/>
      <c r="P58" s="99">
        <v>3</v>
      </c>
      <c r="Q58" s="100">
        <v>3</v>
      </c>
      <c r="R58" s="101">
        <v>2</v>
      </c>
      <c r="S58" s="101">
        <v>4</v>
      </c>
      <c r="T58" s="252">
        <v>2</v>
      </c>
      <c r="U58" s="102">
        <f t="shared" si="34"/>
        <v>14</v>
      </c>
      <c r="X58" s="342"/>
      <c r="Y58" s="342"/>
      <c r="Z58" s="93"/>
      <c r="AA58" s="93"/>
      <c r="AB58" s="94"/>
      <c r="AC58" s="93"/>
      <c r="AD58" s="93"/>
    </row>
    <row r="59" spans="1:31" s="16" customFormat="1" x14ac:dyDescent="0.3">
      <c r="A59" s="542"/>
      <c r="B59" s="98"/>
      <c r="C59" s="1614" t="s">
        <v>81</v>
      </c>
      <c r="D59" s="1615"/>
      <c r="E59" s="1615"/>
      <c r="F59" s="1615"/>
      <c r="G59" s="1615"/>
      <c r="H59" s="1615"/>
      <c r="I59" s="1615"/>
      <c r="J59" s="1615"/>
      <c r="K59" s="1615"/>
      <c r="L59" s="1615"/>
      <c r="M59" s="1615"/>
      <c r="N59" s="1616"/>
      <c r="O59" s="1616"/>
      <c r="P59" s="103">
        <v>6</v>
      </c>
      <c r="Q59" s="104">
        <v>7</v>
      </c>
      <c r="R59" s="101">
        <v>8</v>
      </c>
      <c r="S59" s="101">
        <v>5</v>
      </c>
      <c r="T59" s="253">
        <v>6</v>
      </c>
      <c r="U59" s="102">
        <f t="shared" si="34"/>
        <v>32</v>
      </c>
      <c r="X59" s="17"/>
      <c r="Y59" s="17"/>
      <c r="Z59" s="105"/>
      <c r="AA59" s="105"/>
      <c r="AB59" s="106"/>
      <c r="AC59" s="15"/>
      <c r="AD59" s="15"/>
    </row>
    <row r="60" spans="1:31" s="23" customFormat="1" x14ac:dyDescent="0.3">
      <c r="A60" s="542"/>
      <c r="B60" s="98"/>
      <c r="C60" s="1614" t="s">
        <v>82</v>
      </c>
      <c r="D60" s="1615"/>
      <c r="E60" s="1615"/>
      <c r="F60" s="1615"/>
      <c r="G60" s="1615"/>
      <c r="H60" s="1615"/>
      <c r="I60" s="1615"/>
      <c r="J60" s="1615"/>
      <c r="K60" s="1615"/>
      <c r="L60" s="1615"/>
      <c r="M60" s="1615"/>
      <c r="N60" s="1616"/>
      <c r="O60" s="1616"/>
      <c r="P60" s="107"/>
      <c r="Q60" s="386"/>
      <c r="R60" s="107">
        <v>1</v>
      </c>
      <c r="S60" s="543"/>
      <c r="T60" s="108"/>
      <c r="U60" s="102">
        <f t="shared" si="34"/>
        <v>1</v>
      </c>
      <c r="X60" s="342"/>
      <c r="Y60" s="342"/>
      <c r="Z60" s="105"/>
      <c r="AA60" s="105"/>
      <c r="AB60" s="106"/>
      <c r="AC60" s="93"/>
      <c r="AD60" s="93"/>
    </row>
    <row r="61" spans="1:31" s="23" customFormat="1" ht="16.2" thickBot="1" x14ac:dyDescent="0.35">
      <c r="A61" s="542"/>
      <c r="B61" s="98"/>
      <c r="C61" s="1617" t="s">
        <v>83</v>
      </c>
      <c r="D61" s="1618"/>
      <c r="E61" s="1618"/>
      <c r="F61" s="1618"/>
      <c r="G61" s="1618"/>
      <c r="H61" s="1618"/>
      <c r="I61" s="1618"/>
      <c r="J61" s="1618"/>
      <c r="K61" s="1618"/>
      <c r="L61" s="1618"/>
      <c r="M61" s="1618"/>
      <c r="N61" s="1619"/>
      <c r="O61" s="1619"/>
      <c r="P61" s="109"/>
      <c r="Q61" s="387"/>
      <c r="R61" s="109"/>
      <c r="S61" s="110"/>
      <c r="T61" s="551"/>
      <c r="U61" s="102">
        <f t="shared" si="34"/>
        <v>0</v>
      </c>
      <c r="X61" s="342"/>
      <c r="Y61" s="342"/>
      <c r="Z61" s="111"/>
      <c r="AA61" s="105"/>
      <c r="AB61" s="106"/>
      <c r="AC61" s="93"/>
      <c r="AD61" s="93"/>
    </row>
    <row r="62" spans="1:31" s="23" customFormat="1" x14ac:dyDescent="0.3">
      <c r="A62" s="542"/>
      <c r="B62" s="112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4"/>
      <c r="Q62" s="114"/>
      <c r="R62" s="114"/>
      <c r="S62" s="114"/>
      <c r="T62" s="104"/>
      <c r="U62" s="102"/>
      <c r="X62" s="342"/>
      <c r="Y62" s="342"/>
      <c r="Z62" s="111"/>
      <c r="AA62" s="105"/>
      <c r="AB62" s="106"/>
      <c r="AC62" s="93"/>
      <c r="AD62" s="93"/>
    </row>
    <row r="63" spans="1:31" s="105" customFormat="1" ht="16.8" customHeight="1" x14ac:dyDescent="0.3">
      <c r="A63" s="544"/>
      <c r="B63" s="399"/>
      <c r="C63" s="399"/>
      <c r="D63" s="399"/>
      <c r="E63" s="399"/>
      <c r="F63" s="399"/>
      <c r="G63" s="399"/>
      <c r="H63" s="399"/>
      <c r="I63" s="399"/>
      <c r="J63" s="399"/>
      <c r="K63" s="399"/>
      <c r="L63" s="399"/>
      <c r="M63" s="399"/>
      <c r="N63" s="399"/>
      <c r="O63" s="399"/>
      <c r="P63" s="399"/>
      <c r="Q63" s="399"/>
      <c r="R63" s="399"/>
      <c r="S63" s="399"/>
      <c r="T63" s="545"/>
      <c r="U63" s="13"/>
      <c r="V63" s="115"/>
      <c r="W63" s="115"/>
      <c r="X63" s="388"/>
      <c r="Y63" s="388"/>
      <c r="AB63" s="106"/>
      <c r="AE63" s="116"/>
    </row>
    <row r="64" spans="1:31" s="105" customFormat="1" ht="16.2" thickBot="1" x14ac:dyDescent="0.35">
      <c r="A64" s="1620" t="s">
        <v>84</v>
      </c>
      <c r="B64" s="1621"/>
      <c r="C64" s="1621"/>
      <c r="D64" s="1621"/>
      <c r="E64" s="1621"/>
      <c r="F64" s="1621"/>
      <c r="G64" s="1621"/>
      <c r="H64" s="1621"/>
      <c r="I64" s="1621"/>
      <c r="J64" s="1621"/>
      <c r="K64" s="1621"/>
      <c r="L64" s="1621"/>
      <c r="M64" s="1621"/>
      <c r="N64" s="1621"/>
      <c r="O64" s="1621"/>
      <c r="P64" s="1621"/>
      <c r="Q64" s="1621"/>
      <c r="R64" s="1621"/>
      <c r="S64" s="1621"/>
      <c r="T64" s="1622"/>
      <c r="X64" s="106"/>
      <c r="Y64" s="106"/>
      <c r="AB64" s="106"/>
    </row>
    <row r="65" spans="1:30" s="105" customFormat="1" ht="15.6" customHeight="1" thickBot="1" x14ac:dyDescent="0.35">
      <c r="A65" s="401" t="s">
        <v>85</v>
      </c>
      <c r="B65" s="402" t="s">
        <v>86</v>
      </c>
      <c r="C65" s="390"/>
      <c r="D65" s="403" t="s">
        <v>85</v>
      </c>
      <c r="E65" s="1623" t="s">
        <v>87</v>
      </c>
      <c r="F65" s="1624"/>
      <c r="G65" s="1624"/>
      <c r="H65" s="1624"/>
      <c r="I65" s="1624"/>
      <c r="J65" s="1624"/>
      <c r="K65" s="1624"/>
      <c r="L65" s="1625"/>
      <c r="M65" s="389"/>
      <c r="N65" s="400" t="s">
        <v>85</v>
      </c>
      <c r="O65" s="1626"/>
      <c r="P65" s="1626"/>
      <c r="Q65" s="1626"/>
      <c r="R65" s="1626"/>
      <c r="S65" s="1627"/>
      <c r="T65" s="546"/>
      <c r="X65" s="106"/>
      <c r="Y65" s="106"/>
      <c r="AB65" s="106"/>
    </row>
    <row r="66" spans="1:30" s="105" customFormat="1" ht="16.2" thickBot="1" x14ac:dyDescent="0.35">
      <c r="A66" s="119" t="s">
        <v>89</v>
      </c>
      <c r="B66" s="118" t="s">
        <v>90</v>
      </c>
      <c r="C66" s="390"/>
      <c r="D66" s="405" t="s">
        <v>89</v>
      </c>
      <c r="E66" s="1606" t="s">
        <v>91</v>
      </c>
      <c r="F66" s="1607"/>
      <c r="G66" s="1607"/>
      <c r="H66" s="1607"/>
      <c r="I66" s="1607"/>
      <c r="J66" s="1607"/>
      <c r="K66" s="1607"/>
      <c r="L66" s="1608"/>
      <c r="M66" s="390"/>
      <c r="N66" s="1628"/>
      <c r="O66" s="1631"/>
      <c r="P66" s="1631"/>
      <c r="Q66" s="1631"/>
      <c r="R66" s="1631"/>
      <c r="S66" s="1632"/>
      <c r="T66" s="398"/>
      <c r="X66" s="106"/>
      <c r="Y66" s="106"/>
      <c r="AB66" s="106"/>
    </row>
    <row r="67" spans="1:30" s="105" customFormat="1" ht="34.799999999999997" customHeight="1" thickBot="1" x14ac:dyDescent="0.35">
      <c r="A67" s="119" t="s">
        <v>89</v>
      </c>
      <c r="B67" s="118" t="s">
        <v>93</v>
      </c>
      <c r="C67" s="390"/>
      <c r="D67" s="405" t="s">
        <v>89</v>
      </c>
      <c r="E67" s="1606" t="s">
        <v>94</v>
      </c>
      <c r="F67" s="1607"/>
      <c r="G67" s="1607"/>
      <c r="H67" s="1607"/>
      <c r="I67" s="1607"/>
      <c r="J67" s="1607"/>
      <c r="K67" s="1607"/>
      <c r="L67" s="1608"/>
      <c r="M67" s="390"/>
      <c r="N67" s="1629"/>
      <c r="O67" s="1631"/>
      <c r="P67" s="1631"/>
      <c r="Q67" s="1631"/>
      <c r="R67" s="1631"/>
      <c r="S67" s="1632"/>
      <c r="T67" s="398"/>
      <c r="X67" s="106"/>
      <c r="Y67" s="106"/>
      <c r="AB67" s="106"/>
    </row>
    <row r="68" spans="1:30" s="105" customFormat="1" ht="37.799999999999997" customHeight="1" thickBot="1" x14ac:dyDescent="0.35">
      <c r="A68" s="119">
        <v>203</v>
      </c>
      <c r="B68" s="118" t="s">
        <v>95</v>
      </c>
      <c r="C68" s="390"/>
      <c r="D68" s="406" t="s">
        <v>96</v>
      </c>
      <c r="E68" s="1606" t="s">
        <v>97</v>
      </c>
      <c r="F68" s="1607"/>
      <c r="G68" s="1607"/>
      <c r="H68" s="1607"/>
      <c r="I68" s="1607"/>
      <c r="J68" s="1607"/>
      <c r="K68" s="1607"/>
      <c r="L68" s="1608"/>
      <c r="M68" s="390"/>
      <c r="N68" s="1629"/>
      <c r="O68" s="1631"/>
      <c r="P68" s="1631"/>
      <c r="Q68" s="1631"/>
      <c r="R68" s="1631"/>
      <c r="S68" s="1632"/>
      <c r="T68" s="398"/>
      <c r="X68" s="106"/>
      <c r="Y68" s="106"/>
      <c r="AB68" s="106"/>
    </row>
    <row r="69" spans="1:30" s="105" customFormat="1" ht="16.2" thickBot="1" x14ac:dyDescent="0.35">
      <c r="A69" s="119">
        <v>102</v>
      </c>
      <c r="B69" s="118" t="s">
        <v>98</v>
      </c>
      <c r="C69" s="390"/>
      <c r="D69" s="405" t="s">
        <v>99</v>
      </c>
      <c r="E69" s="1606" t="s">
        <v>100</v>
      </c>
      <c r="F69" s="1607"/>
      <c r="G69" s="1607"/>
      <c r="H69" s="1607"/>
      <c r="I69" s="1607"/>
      <c r="J69" s="1607"/>
      <c r="K69" s="1607"/>
      <c r="L69" s="1608"/>
      <c r="M69" s="390"/>
      <c r="N69" s="1629"/>
      <c r="O69" s="1631"/>
      <c r="P69" s="1631"/>
      <c r="Q69" s="1631"/>
      <c r="R69" s="1631"/>
      <c r="S69" s="1632"/>
      <c r="T69" s="398"/>
      <c r="X69" s="106"/>
      <c r="Y69" s="106"/>
      <c r="AB69" s="106"/>
    </row>
    <row r="70" spans="1:30" s="105" customFormat="1" ht="16.2" thickBot="1" x14ac:dyDescent="0.35">
      <c r="A70" s="119" t="s">
        <v>101</v>
      </c>
      <c r="B70" s="118" t="s">
        <v>102</v>
      </c>
      <c r="C70" s="547"/>
      <c r="D70" s="407" t="s">
        <v>103</v>
      </c>
      <c r="E70" s="1606" t="s">
        <v>104</v>
      </c>
      <c r="F70" s="1607"/>
      <c r="G70" s="1607"/>
      <c r="H70" s="1607"/>
      <c r="I70" s="1607"/>
      <c r="J70" s="1607"/>
      <c r="K70" s="1607"/>
      <c r="L70" s="1608"/>
      <c r="M70" s="547"/>
      <c r="N70" s="1630"/>
      <c r="O70" s="1633"/>
      <c r="P70" s="1633"/>
      <c r="Q70" s="1633"/>
      <c r="R70" s="1633"/>
      <c r="S70" s="1634"/>
      <c r="T70" s="548"/>
      <c r="X70" s="106"/>
      <c r="Y70" s="106"/>
      <c r="AB70" s="106"/>
    </row>
    <row r="71" spans="1:30" ht="17.25" customHeight="1" x14ac:dyDescent="0.3">
      <c r="A71" s="120"/>
      <c r="B71" s="117"/>
      <c r="C71" s="121"/>
      <c r="D71" s="121"/>
      <c r="E71" s="121"/>
      <c r="F71" s="121"/>
      <c r="G71" s="121"/>
      <c r="H71" s="121"/>
      <c r="I71" s="121"/>
      <c r="J71" s="121"/>
      <c r="K71" s="121"/>
      <c r="L71" s="116"/>
      <c r="M71" s="116"/>
      <c r="N71" s="116"/>
      <c r="O71" s="116"/>
      <c r="P71" s="121"/>
      <c r="Q71" s="121"/>
      <c r="R71" s="121"/>
      <c r="S71" s="121"/>
      <c r="T71" s="121"/>
      <c r="U71" s="105"/>
      <c r="V71" s="105"/>
      <c r="W71" s="105"/>
      <c r="X71" s="106"/>
      <c r="Y71" s="106"/>
      <c r="Z71" s="105"/>
      <c r="AA71" s="105"/>
      <c r="AC71" s="105"/>
      <c r="AD71" s="105"/>
    </row>
    <row r="72" spans="1:30" s="128" customFormat="1" ht="18" x14ac:dyDescent="0.35">
      <c r="A72" s="122"/>
      <c r="B72" s="123" t="s">
        <v>105</v>
      </c>
      <c r="C72" s="1609" t="s">
        <v>105</v>
      </c>
      <c r="D72" s="1609"/>
      <c r="E72" s="1609"/>
      <c r="F72" s="1609"/>
      <c r="G72" s="1609"/>
      <c r="H72" s="1609"/>
      <c r="I72" s="1609"/>
      <c r="J72" s="1609"/>
      <c r="K72" s="1609"/>
      <c r="L72" s="1609"/>
      <c r="M72" s="124"/>
      <c r="N72" s="1610" t="s">
        <v>105</v>
      </c>
      <c r="O72" s="1610"/>
      <c r="P72" s="1610"/>
      <c r="Q72" s="1610"/>
      <c r="R72" s="1610"/>
      <c r="S72" s="16"/>
      <c r="T72" s="16"/>
      <c r="U72" s="126"/>
      <c r="V72" s="127"/>
      <c r="W72" s="127"/>
      <c r="X72" s="391"/>
      <c r="Y72" s="391"/>
      <c r="Z72" s="127"/>
      <c r="AB72" s="392"/>
    </row>
    <row r="73" spans="1:30" s="131" customFormat="1" ht="18" x14ac:dyDescent="0.35">
      <c r="A73" s="122"/>
      <c r="B73" s="129" t="s">
        <v>233</v>
      </c>
      <c r="C73" s="1604" t="s">
        <v>106</v>
      </c>
      <c r="D73" s="1604"/>
      <c r="E73" s="1604"/>
      <c r="F73" s="1604"/>
      <c r="G73" s="1604"/>
      <c r="H73" s="1604"/>
      <c r="I73" s="1604"/>
      <c r="J73" s="1604"/>
      <c r="K73" s="1604"/>
      <c r="L73" s="1604"/>
      <c r="M73" s="130"/>
      <c r="N73" s="1611" t="s">
        <v>234</v>
      </c>
      <c r="O73" s="1611"/>
      <c r="P73" s="1611"/>
      <c r="Q73" s="1611"/>
      <c r="R73" s="1611"/>
      <c r="S73" s="1611"/>
      <c r="T73" s="1611"/>
      <c r="U73" s="126"/>
      <c r="V73" s="126"/>
      <c r="W73" s="126"/>
      <c r="X73" s="393"/>
      <c r="Y73" s="393"/>
      <c r="Z73" s="126"/>
      <c r="AB73" s="132"/>
    </row>
    <row r="74" spans="1:30" s="131" customFormat="1" ht="18" x14ac:dyDescent="0.35">
      <c r="A74" s="122"/>
      <c r="C74" s="1612" t="s">
        <v>109</v>
      </c>
      <c r="D74" s="1612"/>
      <c r="E74" s="1612"/>
      <c r="F74" s="1612"/>
      <c r="G74" s="1612"/>
      <c r="H74" s="1612"/>
      <c r="I74" s="1612"/>
      <c r="J74" s="1612"/>
      <c r="K74" s="1612"/>
      <c r="L74" s="1612"/>
      <c r="M74" s="130"/>
      <c r="N74" s="1613"/>
      <c r="O74" s="1613"/>
      <c r="P74" s="1613"/>
      <c r="Q74" s="1613"/>
      <c r="R74" s="1613"/>
      <c r="S74" s="1613"/>
      <c r="T74" s="1613"/>
      <c r="U74" s="126"/>
      <c r="V74" s="126"/>
      <c r="W74" s="126"/>
      <c r="X74" s="393"/>
      <c r="Y74" s="393"/>
      <c r="Z74" s="126"/>
      <c r="AB74" s="132"/>
    </row>
    <row r="75" spans="1:30" s="131" customFormat="1" ht="18" x14ac:dyDescent="0.35">
      <c r="A75" s="122"/>
      <c r="B75" s="133" t="s">
        <v>238</v>
      </c>
      <c r="C75" s="1612"/>
      <c r="D75" s="1612"/>
      <c r="E75" s="1612"/>
      <c r="F75" s="1612"/>
      <c r="G75" s="1612"/>
      <c r="H75" s="1612"/>
      <c r="I75" s="1612"/>
      <c r="J75" s="1612"/>
      <c r="K75" s="1612"/>
      <c r="L75" s="1612"/>
      <c r="M75" s="130"/>
      <c r="N75" s="1611" t="s">
        <v>235</v>
      </c>
      <c r="O75" s="1611"/>
      <c r="P75" s="1611"/>
      <c r="Q75" s="1611"/>
      <c r="R75" s="1611"/>
      <c r="S75" s="1611"/>
      <c r="T75" s="1611"/>
      <c r="U75" s="126"/>
      <c r="V75" s="126"/>
      <c r="W75" s="126"/>
      <c r="X75" s="393"/>
      <c r="Y75" s="393"/>
      <c r="Z75" s="126"/>
      <c r="AB75" s="132"/>
    </row>
    <row r="76" spans="1:30" s="131" customFormat="1" ht="18" x14ac:dyDescent="0.35">
      <c r="A76" s="122"/>
      <c r="B76" s="133" t="s">
        <v>110</v>
      </c>
      <c r="C76" s="1604" t="s">
        <v>239</v>
      </c>
      <c r="D76" s="1604"/>
      <c r="E76" s="1604"/>
      <c r="F76" s="1604"/>
      <c r="G76" s="1604"/>
      <c r="H76" s="1604"/>
      <c r="I76" s="1604"/>
      <c r="J76" s="1604"/>
      <c r="K76" s="1604"/>
      <c r="L76" s="1604"/>
      <c r="M76" s="130"/>
      <c r="N76" s="1611" t="s">
        <v>113</v>
      </c>
      <c r="O76" s="1611"/>
      <c r="P76" s="1611"/>
      <c r="Q76" s="1611"/>
      <c r="R76" s="1611"/>
      <c r="S76" s="1611"/>
      <c r="T76" s="1611"/>
      <c r="U76" s="126"/>
      <c r="V76" s="126"/>
      <c r="W76" s="126"/>
      <c r="X76" s="393"/>
      <c r="Y76" s="393"/>
      <c r="Z76" s="126"/>
      <c r="AB76" s="132"/>
    </row>
    <row r="77" spans="1:30" s="131" customFormat="1" ht="18" x14ac:dyDescent="0.35">
      <c r="A77" s="122"/>
      <c r="B77" s="133"/>
      <c r="C77" s="1605" t="s">
        <v>114</v>
      </c>
      <c r="D77" s="1605"/>
      <c r="E77" s="1605"/>
      <c r="F77" s="1605"/>
      <c r="G77" s="1605"/>
      <c r="H77" s="1605"/>
      <c r="I77" s="1605"/>
      <c r="J77" s="1605"/>
      <c r="K77" s="1605"/>
      <c r="L77" s="1605"/>
      <c r="M77" s="134"/>
      <c r="N77" s="134"/>
      <c r="O77" s="125"/>
      <c r="P77" s="125"/>
      <c r="Q77" s="125"/>
      <c r="R77" s="125"/>
      <c r="S77" s="16"/>
      <c r="T77" s="16"/>
      <c r="U77" s="126"/>
      <c r="V77" s="126"/>
      <c r="W77" s="126"/>
      <c r="X77" s="393"/>
      <c r="Y77" s="393"/>
      <c r="Z77" s="126"/>
      <c r="AB77" s="132"/>
    </row>
    <row r="78" spans="1:30" s="105" customFormat="1" ht="18" x14ac:dyDescent="0.35">
      <c r="A78" s="135"/>
      <c r="B78" s="136" t="s">
        <v>105</v>
      </c>
      <c r="C78" s="134"/>
      <c r="N78" s="1601" t="s">
        <v>105</v>
      </c>
      <c r="O78" s="1601"/>
      <c r="P78" s="1601"/>
      <c r="Q78" s="1601"/>
      <c r="R78" s="1601"/>
      <c r="S78" s="1601"/>
      <c r="T78" s="1601"/>
      <c r="U78" s="137"/>
      <c r="V78" s="137"/>
      <c r="W78" s="137"/>
      <c r="X78" s="138"/>
      <c r="Y78" s="138"/>
      <c r="Z78" s="137"/>
      <c r="AA78" s="137"/>
      <c r="AB78" s="138"/>
    </row>
    <row r="79" spans="1:30" s="105" customFormat="1" ht="18" x14ac:dyDescent="0.35">
      <c r="A79" s="135"/>
      <c r="B79" s="452" t="s">
        <v>115</v>
      </c>
      <c r="C79" s="139"/>
      <c r="N79" s="1602" t="s">
        <v>236</v>
      </c>
      <c r="O79" s="1602"/>
      <c r="P79" s="1602"/>
      <c r="Q79" s="1602"/>
      <c r="R79" s="1602"/>
      <c r="S79" s="1602"/>
      <c r="T79" s="1602"/>
      <c r="U79" s="137"/>
      <c r="V79" s="137"/>
      <c r="W79" s="137"/>
      <c r="X79" s="138"/>
      <c r="Y79" s="138"/>
      <c r="Z79" s="137"/>
      <c r="AA79" s="137"/>
      <c r="AB79" s="138"/>
    </row>
    <row r="80" spans="1:30" s="105" customFormat="1" ht="18" x14ac:dyDescent="0.35">
      <c r="A80" s="135"/>
      <c r="B80" s="125"/>
      <c r="C80" s="139"/>
      <c r="N80" s="1603"/>
      <c r="O80" s="1603"/>
      <c r="P80" s="1603"/>
      <c r="Q80" s="1603"/>
      <c r="R80" s="1603"/>
      <c r="S80" s="1603"/>
      <c r="T80" s="1603"/>
      <c r="U80" s="137"/>
      <c r="V80" s="137"/>
      <c r="W80" s="137"/>
      <c r="X80" s="138"/>
      <c r="Y80" s="138"/>
      <c r="Z80" s="137"/>
      <c r="AA80" s="137"/>
      <c r="AB80" s="138"/>
    </row>
    <row r="81" spans="1:30" s="105" customFormat="1" ht="18" x14ac:dyDescent="0.35">
      <c r="A81" s="135"/>
      <c r="B81" s="125" t="s">
        <v>237</v>
      </c>
      <c r="C81" s="140"/>
      <c r="N81" s="1602" t="s">
        <v>240</v>
      </c>
      <c r="O81" s="1602"/>
      <c r="P81" s="1602"/>
      <c r="Q81" s="1602"/>
      <c r="R81" s="1602"/>
      <c r="S81" s="1602"/>
      <c r="T81" s="1602"/>
      <c r="U81" s="137"/>
      <c r="V81" s="137"/>
      <c r="W81" s="137"/>
      <c r="X81" s="138"/>
      <c r="Y81" s="138"/>
      <c r="Z81" s="137"/>
      <c r="AA81" s="137"/>
      <c r="AB81" s="138"/>
    </row>
    <row r="82" spans="1:30" ht="18" x14ac:dyDescent="0.35">
      <c r="A82" s="135"/>
      <c r="B82" s="394" t="s">
        <v>117</v>
      </c>
      <c r="C82" s="134"/>
      <c r="N82" s="1604" t="s">
        <v>113</v>
      </c>
      <c r="O82" s="1604"/>
      <c r="P82" s="1604"/>
      <c r="Q82" s="1604"/>
      <c r="R82" s="1604"/>
      <c r="S82" s="1604"/>
      <c r="T82" s="1604"/>
      <c r="U82" s="137"/>
      <c r="V82" s="137"/>
      <c r="W82" s="137"/>
      <c r="X82" s="138"/>
      <c r="Y82" s="138"/>
      <c r="Z82" s="137"/>
      <c r="AA82" s="137"/>
      <c r="AB82" s="138"/>
      <c r="AC82" s="111"/>
      <c r="AD82" s="111"/>
    </row>
    <row r="83" spans="1:30" s="128" customFormat="1" ht="18" x14ac:dyDescent="0.35">
      <c r="A83" s="122"/>
      <c r="B83" s="133"/>
      <c r="C83" s="134"/>
      <c r="O83" s="125"/>
      <c r="P83" s="142"/>
      <c r="Q83" s="142"/>
      <c r="R83" s="125"/>
      <c r="S83" s="16"/>
      <c r="T83" s="16"/>
      <c r="U83" s="126"/>
      <c r="V83" s="127"/>
      <c r="W83" s="127"/>
      <c r="X83" s="391"/>
      <c r="Y83" s="391"/>
      <c r="Z83" s="127"/>
      <c r="AB83" s="392"/>
    </row>
    <row r="84" spans="1:30" x14ac:dyDescent="0.3">
      <c r="A84" s="74"/>
      <c r="B84" s="112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4"/>
      <c r="Q84" s="114"/>
      <c r="R84" s="114"/>
      <c r="S84" s="114"/>
      <c r="T84" s="114"/>
      <c r="V84" s="105"/>
      <c r="W84" s="105"/>
      <c r="X84" s="106"/>
      <c r="Y84" s="106"/>
      <c r="Z84" s="105"/>
      <c r="AA84" s="105"/>
      <c r="AC84" s="105"/>
      <c r="AD84" s="105"/>
    </row>
    <row r="85" spans="1:30" x14ac:dyDescent="0.3">
      <c r="B85" s="404"/>
      <c r="V85" s="105"/>
      <c r="W85" s="105"/>
      <c r="X85" s="106"/>
      <c r="Y85" s="106"/>
      <c r="Z85" s="105"/>
      <c r="AA85" s="105"/>
      <c r="AC85" s="105"/>
      <c r="AD85" s="105"/>
    </row>
    <row r="86" spans="1:30" x14ac:dyDescent="0.3">
      <c r="V86" s="105"/>
      <c r="W86" s="105"/>
      <c r="X86" s="106"/>
      <c r="Y86" s="106"/>
      <c r="Z86" s="105"/>
      <c r="AA86" s="105"/>
      <c r="AC86" s="105"/>
      <c r="AD86" s="105"/>
    </row>
    <row r="87" spans="1:30" x14ac:dyDescent="0.3">
      <c r="V87" s="105"/>
      <c r="W87" s="105"/>
      <c r="X87" s="106"/>
      <c r="Y87" s="106"/>
      <c r="Z87" s="105"/>
      <c r="AA87" s="105"/>
      <c r="AC87" s="105"/>
      <c r="AD87" s="105"/>
    </row>
    <row r="88" spans="1:30" x14ac:dyDescent="0.3">
      <c r="V88" s="105"/>
      <c r="W88" s="105"/>
      <c r="X88" s="106"/>
      <c r="Y88" s="106"/>
      <c r="Z88" s="105"/>
      <c r="AA88" s="105"/>
      <c r="AC88" s="105"/>
      <c r="AD88" s="105"/>
    </row>
    <row r="89" spans="1:30" x14ac:dyDescent="0.3">
      <c r="V89" s="105"/>
      <c r="W89" s="105"/>
      <c r="X89" s="106"/>
      <c r="Y89" s="106"/>
      <c r="Z89" s="105"/>
      <c r="AA89" s="105"/>
      <c r="AC89" s="105"/>
      <c r="AD89" s="105"/>
    </row>
    <row r="90" spans="1:30" x14ac:dyDescent="0.3">
      <c r="V90" s="105"/>
      <c r="W90" s="105"/>
      <c r="X90" s="106"/>
      <c r="Y90" s="106"/>
      <c r="Z90" s="105"/>
      <c r="AA90" s="105"/>
      <c r="AC90" s="105"/>
      <c r="AD90" s="105"/>
    </row>
    <row r="91" spans="1:30" x14ac:dyDescent="0.3">
      <c r="V91" s="105"/>
      <c r="W91" s="105"/>
      <c r="X91" s="106"/>
      <c r="Y91" s="106"/>
      <c r="Z91" s="105"/>
      <c r="AA91" s="105"/>
      <c r="AC91" s="105"/>
      <c r="AD91" s="105"/>
    </row>
    <row r="92" spans="1:30" x14ac:dyDescent="0.3">
      <c r="V92" s="105"/>
      <c r="W92" s="105"/>
      <c r="X92" s="106"/>
      <c r="Y92" s="106"/>
      <c r="Z92" s="105"/>
      <c r="AA92" s="105"/>
      <c r="AC92" s="105"/>
      <c r="AD92" s="105"/>
    </row>
    <row r="93" spans="1:30" x14ac:dyDescent="0.3">
      <c r="V93" s="105"/>
      <c r="W93" s="105"/>
      <c r="X93" s="106"/>
      <c r="Y93" s="106"/>
      <c r="Z93" s="105"/>
      <c r="AA93" s="105"/>
      <c r="AC93" s="105"/>
      <c r="AD93" s="105"/>
    </row>
    <row r="94" spans="1:30" x14ac:dyDescent="0.3">
      <c r="V94" s="105"/>
      <c r="W94" s="105"/>
      <c r="X94" s="106"/>
      <c r="Y94" s="106"/>
      <c r="Z94" s="105"/>
      <c r="AA94" s="105"/>
      <c r="AC94" s="105"/>
      <c r="AD94" s="105"/>
    </row>
    <row r="95" spans="1:30" x14ac:dyDescent="0.3">
      <c r="V95" s="105"/>
      <c r="W95" s="105"/>
      <c r="X95" s="106"/>
      <c r="Y95" s="106"/>
      <c r="Z95" s="105"/>
      <c r="AA95" s="105"/>
      <c r="AC95" s="105"/>
      <c r="AD95" s="105"/>
    </row>
    <row r="96" spans="1:30" x14ac:dyDescent="0.3">
      <c r="V96" s="105"/>
      <c r="W96" s="105"/>
      <c r="X96" s="106"/>
      <c r="Y96" s="106"/>
      <c r="Z96" s="105"/>
      <c r="AA96" s="105"/>
      <c r="AC96" s="105"/>
      <c r="AD96" s="105"/>
    </row>
    <row r="97" spans="22:30" x14ac:dyDescent="0.3">
      <c r="V97" s="105"/>
      <c r="W97" s="105"/>
      <c r="X97" s="106"/>
      <c r="Y97" s="106"/>
      <c r="Z97" s="105"/>
      <c r="AA97" s="105"/>
      <c r="AC97" s="105"/>
      <c r="AD97" s="105"/>
    </row>
    <row r="98" spans="22:30" x14ac:dyDescent="0.3">
      <c r="V98" s="105"/>
      <c r="W98" s="105"/>
      <c r="X98" s="106"/>
      <c r="Y98" s="106"/>
      <c r="Z98" s="105"/>
      <c r="AA98" s="105"/>
      <c r="AC98" s="105"/>
      <c r="AD98" s="105"/>
    </row>
    <row r="99" spans="22:30" x14ac:dyDescent="0.3">
      <c r="V99" s="105"/>
      <c r="W99" s="105"/>
      <c r="X99" s="106"/>
      <c r="Y99" s="106"/>
      <c r="Z99" s="105"/>
      <c r="AA99" s="105"/>
      <c r="AC99" s="105"/>
      <c r="AD99" s="105"/>
    </row>
    <row r="100" spans="22:30" x14ac:dyDescent="0.3">
      <c r="V100" s="105"/>
      <c r="W100" s="105"/>
      <c r="X100" s="106"/>
      <c r="Y100" s="106"/>
      <c r="Z100" s="105"/>
      <c r="AA100" s="105"/>
      <c r="AC100" s="105"/>
      <c r="AD100" s="105"/>
    </row>
    <row r="101" spans="22:30" x14ac:dyDescent="0.3">
      <c r="V101" s="105"/>
      <c r="W101" s="105"/>
      <c r="X101" s="106"/>
      <c r="Y101" s="106"/>
      <c r="Z101" s="105"/>
      <c r="AA101" s="105"/>
      <c r="AC101" s="105"/>
      <c r="AD101" s="105"/>
    </row>
    <row r="102" spans="22:30" x14ac:dyDescent="0.3">
      <c r="V102" s="105"/>
      <c r="W102" s="105"/>
      <c r="X102" s="106"/>
      <c r="Y102" s="106"/>
      <c r="Z102" s="105"/>
      <c r="AA102" s="105"/>
      <c r="AC102" s="105"/>
      <c r="AD102" s="105"/>
    </row>
    <row r="103" spans="22:30" x14ac:dyDescent="0.3">
      <c r="V103" s="105"/>
      <c r="W103" s="105"/>
      <c r="X103" s="106"/>
      <c r="Y103" s="106"/>
      <c r="Z103" s="105"/>
      <c r="AA103" s="105"/>
      <c r="AC103" s="105"/>
      <c r="AD103" s="105"/>
    </row>
    <row r="104" spans="22:30" x14ac:dyDescent="0.3">
      <c r="V104" s="105"/>
      <c r="W104" s="105"/>
      <c r="X104" s="106"/>
      <c r="Y104" s="106"/>
      <c r="Z104" s="105"/>
      <c r="AA104" s="105"/>
      <c r="AC104" s="105"/>
      <c r="AD104" s="105"/>
    </row>
    <row r="105" spans="22:30" x14ac:dyDescent="0.3">
      <c r="V105" s="105"/>
      <c r="W105" s="105"/>
      <c r="X105" s="106"/>
      <c r="Y105" s="106"/>
      <c r="Z105" s="105"/>
      <c r="AA105" s="105"/>
      <c r="AC105" s="105"/>
      <c r="AD105" s="105"/>
    </row>
    <row r="106" spans="22:30" x14ac:dyDescent="0.3">
      <c r="V106" s="105"/>
      <c r="W106" s="105"/>
      <c r="X106" s="106"/>
      <c r="Y106" s="106"/>
      <c r="Z106" s="105"/>
      <c r="AA106" s="105"/>
      <c r="AC106" s="105"/>
      <c r="AD106" s="105"/>
    </row>
    <row r="107" spans="22:30" x14ac:dyDescent="0.3">
      <c r="V107" s="105"/>
      <c r="W107" s="105"/>
      <c r="X107" s="106"/>
      <c r="Y107" s="106"/>
      <c r="Z107" s="105"/>
      <c r="AA107" s="105"/>
      <c r="AC107" s="105"/>
      <c r="AD107" s="105"/>
    </row>
    <row r="108" spans="22:30" x14ac:dyDescent="0.3">
      <c r="V108" s="105"/>
      <c r="W108" s="105"/>
      <c r="X108" s="106"/>
      <c r="Y108" s="106"/>
      <c r="Z108" s="105"/>
      <c r="AA108" s="105"/>
      <c r="AC108" s="105"/>
      <c r="AD108" s="105"/>
    </row>
    <row r="109" spans="22:30" x14ac:dyDescent="0.3">
      <c r="V109" s="105"/>
      <c r="W109" s="105"/>
      <c r="X109" s="106"/>
      <c r="Y109" s="106"/>
      <c r="Z109" s="105"/>
      <c r="AA109" s="105"/>
      <c r="AC109" s="105"/>
      <c r="AD109" s="105"/>
    </row>
    <row r="110" spans="22:30" x14ac:dyDescent="0.3">
      <c r="V110" s="105"/>
      <c r="W110" s="105"/>
      <c r="X110" s="106"/>
      <c r="Y110" s="106"/>
      <c r="Z110" s="105"/>
      <c r="AA110" s="105"/>
      <c r="AC110" s="105"/>
      <c r="AD110" s="105"/>
    </row>
    <row r="111" spans="22:30" x14ac:dyDescent="0.3">
      <c r="V111" s="105"/>
      <c r="W111" s="105"/>
      <c r="X111" s="106"/>
      <c r="Y111" s="106"/>
      <c r="Z111" s="105"/>
      <c r="AA111" s="105"/>
      <c r="AC111" s="105"/>
      <c r="AD111" s="105"/>
    </row>
    <row r="112" spans="22:30" x14ac:dyDescent="0.3">
      <c r="V112" s="105"/>
      <c r="W112" s="105"/>
      <c r="X112" s="106"/>
      <c r="Y112" s="106"/>
      <c r="Z112" s="105"/>
      <c r="AA112" s="105"/>
      <c r="AC112" s="105"/>
      <c r="AD112" s="105"/>
    </row>
    <row r="113" spans="22:30" x14ac:dyDescent="0.3">
      <c r="V113" s="105"/>
      <c r="W113" s="105"/>
      <c r="X113" s="106"/>
      <c r="Y113" s="106"/>
      <c r="Z113" s="105"/>
      <c r="AA113" s="105"/>
      <c r="AC113" s="105"/>
      <c r="AD113" s="105"/>
    </row>
    <row r="114" spans="22:30" x14ac:dyDescent="0.3">
      <c r="V114" s="105"/>
      <c r="W114" s="105"/>
      <c r="X114" s="106"/>
      <c r="Y114" s="106"/>
      <c r="Z114" s="105"/>
      <c r="AA114" s="105"/>
      <c r="AC114" s="105"/>
      <c r="AD114" s="105"/>
    </row>
    <row r="115" spans="22:30" x14ac:dyDescent="0.3">
      <c r="V115" s="105"/>
      <c r="W115" s="105"/>
      <c r="X115" s="106"/>
      <c r="Y115" s="106"/>
      <c r="Z115" s="105"/>
      <c r="AA115" s="105"/>
      <c r="AC115" s="105"/>
      <c r="AD115" s="105"/>
    </row>
    <row r="116" spans="22:30" x14ac:dyDescent="0.3">
      <c r="V116" s="105"/>
      <c r="W116" s="105"/>
      <c r="X116" s="106"/>
      <c r="Y116" s="106"/>
      <c r="Z116" s="105"/>
      <c r="AA116" s="105"/>
      <c r="AC116" s="105"/>
      <c r="AD116" s="105"/>
    </row>
    <row r="117" spans="22:30" x14ac:dyDescent="0.3">
      <c r="V117" s="105"/>
      <c r="W117" s="105"/>
      <c r="X117" s="106"/>
      <c r="Y117" s="106"/>
      <c r="Z117" s="105"/>
      <c r="AA117" s="105"/>
      <c r="AC117" s="105"/>
      <c r="AD117" s="105"/>
    </row>
    <row r="118" spans="22:30" x14ac:dyDescent="0.3">
      <c r="V118" s="105"/>
      <c r="W118" s="105"/>
      <c r="X118" s="106"/>
      <c r="Y118" s="106"/>
      <c r="Z118" s="105"/>
      <c r="AA118" s="105"/>
      <c r="AC118" s="105"/>
      <c r="AD118" s="105"/>
    </row>
    <row r="119" spans="22:30" x14ac:dyDescent="0.3">
      <c r="V119" s="105"/>
      <c r="W119" s="105"/>
      <c r="X119" s="106"/>
      <c r="Y119" s="106"/>
      <c r="Z119" s="105"/>
      <c r="AA119" s="105"/>
      <c r="AC119" s="105"/>
      <c r="AD119" s="105"/>
    </row>
    <row r="120" spans="22:30" x14ac:dyDescent="0.3">
      <c r="V120" s="105"/>
      <c r="W120" s="105"/>
      <c r="X120" s="106"/>
      <c r="Y120" s="106"/>
      <c r="Z120" s="105"/>
      <c r="AA120" s="105"/>
      <c r="AC120" s="105"/>
      <c r="AD120" s="105"/>
    </row>
    <row r="121" spans="22:30" x14ac:dyDescent="0.3">
      <c r="V121" s="105"/>
      <c r="W121" s="105"/>
      <c r="X121" s="106"/>
      <c r="Y121" s="106"/>
      <c r="Z121" s="105"/>
      <c r="AA121" s="105"/>
      <c r="AC121" s="105"/>
      <c r="AD121" s="105"/>
    </row>
  </sheetData>
  <mergeCells count="69">
    <mergeCell ref="P6:T6"/>
    <mergeCell ref="A1:T1"/>
    <mergeCell ref="A2:A7"/>
    <mergeCell ref="B2:B7"/>
    <mergeCell ref="C2:F2"/>
    <mergeCell ref="G2:G7"/>
    <mergeCell ref="H2:O2"/>
    <mergeCell ref="P2:T2"/>
    <mergeCell ref="C3:C7"/>
    <mergeCell ref="D3:D7"/>
    <mergeCell ref="E3:F3"/>
    <mergeCell ref="A24:T24"/>
    <mergeCell ref="R3:S3"/>
    <mergeCell ref="E4:E7"/>
    <mergeCell ref="F4:F7"/>
    <mergeCell ref="I4:I7"/>
    <mergeCell ref="J4:J7"/>
    <mergeCell ref="K4:M4"/>
    <mergeCell ref="P4:T4"/>
    <mergeCell ref="K5:K7"/>
    <mergeCell ref="L5:L7"/>
    <mergeCell ref="M5:M7"/>
    <mergeCell ref="H3:H7"/>
    <mergeCell ref="J3:M3"/>
    <mergeCell ref="N3:N7"/>
    <mergeCell ref="O3:O7"/>
    <mergeCell ref="P3:Q3"/>
    <mergeCell ref="N8:O8"/>
    <mergeCell ref="A9:T9"/>
    <mergeCell ref="X9:X10"/>
    <mergeCell ref="A10:T10"/>
    <mergeCell ref="A23:B23"/>
    <mergeCell ref="C59:O59"/>
    <mergeCell ref="A25:T25"/>
    <mergeCell ref="A48:B48"/>
    <mergeCell ref="A49:B49"/>
    <mergeCell ref="A50:T50"/>
    <mergeCell ref="B51:B53"/>
    <mergeCell ref="A54:B54"/>
    <mergeCell ref="A55:B55"/>
    <mergeCell ref="A56:T56"/>
    <mergeCell ref="C58:O58"/>
    <mergeCell ref="E66:L66"/>
    <mergeCell ref="N66:N70"/>
    <mergeCell ref="O66:S70"/>
    <mergeCell ref="E67:L67"/>
    <mergeCell ref="E68:L68"/>
    <mergeCell ref="C60:O60"/>
    <mergeCell ref="C61:O61"/>
    <mergeCell ref="A64:T64"/>
    <mergeCell ref="E65:L65"/>
    <mergeCell ref="O65:S65"/>
    <mergeCell ref="C77:L77"/>
    <mergeCell ref="E69:L69"/>
    <mergeCell ref="E70:L70"/>
    <mergeCell ref="C72:L72"/>
    <mergeCell ref="N72:R72"/>
    <mergeCell ref="C73:L73"/>
    <mergeCell ref="N73:T73"/>
    <mergeCell ref="C74:L75"/>
    <mergeCell ref="N74:T74"/>
    <mergeCell ref="N75:T75"/>
    <mergeCell ref="C76:L76"/>
    <mergeCell ref="N76:T76"/>
    <mergeCell ref="N78:T78"/>
    <mergeCell ref="N79:T79"/>
    <mergeCell ref="N80:T80"/>
    <mergeCell ref="N81:T81"/>
    <mergeCell ref="N82:T82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Графік ОП дфн ФМБ G13 ХТ</vt:lpstr>
      <vt:lpstr> НП дфн ФМБ G13 ХТ</vt:lpstr>
      <vt:lpstr>Графік ОП зфн ФМБ G13 ХТ</vt:lpstr>
      <vt:lpstr>НП зфн (2)</vt:lpstr>
      <vt:lpstr>' НП дфн ФМБ G13 ХТ'!Область_друку</vt:lpstr>
      <vt:lpstr>'Графік ОП дфн ФМБ G13 ХТ'!Область_друку</vt:lpstr>
      <vt:lpstr>'Графік ОП зфн ФМБ G13 ХТ'!Область_друку</vt:lpstr>
      <vt:lpstr>'НП зфн (2)'!Область_друку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2026-07-29T16:37:48Z</cp:lastPrinted>
  <dcterms:created xsi:type="dcterms:W3CDTF">2026-06-01T02:01:46Z</dcterms:created>
  <dcterms:modified xsi:type="dcterms:W3CDTF">2026-08-04T17:07:08Z</dcterms:modified>
</cp:coreProperties>
</file>